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<sst xmlns="http://schemas.openxmlformats.org/spreadsheetml/2006/main" count="5683" uniqueCount="2533">
  <si>
    <t>Uploaded Date</t>
  </si>
  <si>
    <t>Channel</t>
  </si>
  <si>
    <t>Video URL</t>
  </si>
  <si>
    <t>Video Title</t>
  </si>
  <si>
    <t>Description</t>
  </si>
  <si>
    <t>Base URL</t>
  </si>
  <si>
    <t>Divider1</t>
  </si>
  <si>
    <t>Divider2</t>
  </si>
  <si>
    <t>Folder separator</t>
  </si>
  <si>
    <t>Youtube id</t>
  </si>
  <si>
    <t>End URL</t>
  </si>
  <si>
    <t>Transcript Link</t>
  </si>
  <si>
    <t>2023 06 18</t>
  </si>
  <si>
    <t>OBDM VIDEOS</t>
  </si>
  <si>
    <t>https://youtu.be/zocvkeMz0qE</t>
  </si>
  <si>
    <t>OBDM1109 - Skinwalker Ranch and the Prison Planet   Vegas Alien    Schwarzenegger for President</t>
  </si>
  <si>
    <t>0:00 Start
2:20 Message from Joe
5:20 Skinwalker Ranch Update and Mystries Orbs
15:00 Quantum Paranormal and the Orb Communication Network
20:30 Remoting Viewing Skinwalker Ranch
28:30 Las Vegas Alien Update
40:10 Arnold Schwarzenegger for President
50:15 Open Phone Lines
1:05:00 Selling Body Parts
1:09:55 How much do Body Parts Cost
1:20:33 Super Mario vs Spider-Man
1:27:18 Chupacabra in Bolivia
1:30:45 Sleep Shooting
1:36:05 Joe Biden God Save the Queen
1:41:30 The Crap Caper
Behind the Sch3m3s Podcast
https://behindthesch3m3s.com/
https://zososcorner.substack.com/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#skinwalker #ufos</t>
  </si>
  <si>
    <t>https://files.afu.se/Downloads/Transcripts/OBDM%20(Mike%20and%20Joe)/</t>
  </si>
  <si>
    <t xml:space="preserve"> - </t>
  </si>
  <si>
    <t>_</t>
  </si>
  <si>
    <t>/</t>
  </si>
  <si>
    <t>zocvkeMz0qE</t>
  </si>
  <si>
    <t xml:space="preserve"> - transcript (automated).pdf</t>
  </si>
  <si>
    <t>2023 06 16</t>
  </si>
  <si>
    <t>https://youtu.be/wTr1pZ4ePOs</t>
  </si>
  <si>
    <t>OBDM1108 - Dr. Steven Greer and Antarctica   Cursed Horror Movies   Deadly National Parks</t>
  </si>
  <si>
    <t>0:00 Start
2:30 Message from Joe
5:20 Alex Jones Clips of the Week
11:10 Dr Steven Green UFO Disclosure
46:40 Skinwalker Ranch Update
48:20 Curse Horror Movies
1:00:35 Deadliest National Park
1:10:40 Amazon Shuts Down Customers Smart Home
1:22:20 AI Food Fast Drive Through
1:27:25 AI Kidnapping
1:40:45 Narwhal Sized Astroid
1:43:55 Buried Alive
Charlie Robinson: Macroaggresions
Website: http://theoctopusofglobalcontrol.com/
Rokfin: https://www.rokfin.com/Macroaggressions
Twitter: @macroaggressio3
The NatureBoy, The Ochelli Effect Podcast: https://ochelli.com/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t>
  </si>
  <si>
    <t>wTr1pZ4ePOs</t>
  </si>
  <si>
    <t>2023 06 11</t>
  </si>
  <si>
    <t>https://youtu.be/yBTLzjKhEtc</t>
  </si>
  <si>
    <t>UFO Disclosure Is Here   UFO loaded with weapons</t>
  </si>
  <si>
    <t>0:00 Start
3:00 Las Vegas Humanoid
18:00 Run down of UFO Disclosure Stories
23:10 US Congressman acknowledges aliens
32:45 Marines See UFO being loaded up with Weapons
#UAP #DavidGrusch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t>
  </si>
  <si>
    <t>yBTLzjKhEtc</t>
  </si>
  <si>
    <t>2023 06 04</t>
  </si>
  <si>
    <t>https://youtu.be/Xj9PNqH8Two</t>
  </si>
  <si>
    <t>OBDM1105 - Alien Abduction and Strange Missing 411 Cases   Strange News</t>
  </si>
  <si>
    <t>0:00 Start
5:10 Biden Falling Down
12:50 UK Police Alien Abduction
22:45 Missing 411 Firefighter Memory
29:30 Missing Time in Atlanta
37:00 Missing Time on Skinwalker Ranch
43:45 Missing Texas Father
52:50 Missing Children in Cleveland
1:00:00 RFKjr Talks to Dead People
1:08:05 Crazy Man Enters Home
1:12:52 Rise of the Nano-Influencers
1:21:05 Gooch Grease
1:25:45 Open Lines with Boo-Bury
1:39:18 Crazy Neighbor in Chicago
1:48:15 AI Drone goes rogue
#missing411  #skinwalker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Full Videos at Odysee: https://odysee.com/@obdm:0
► Twitter: https://twitter.com/obdmpod
► Instagram: obdmpod
► Email: ourbigdumbmouth at gmail
► RSS: http://ourbigdumbmouth.libsyn.com/rss
► iTunes: https://itunes.apple.com/us/podcast/our-big-dumb-mouth/id261189509?mt=2</t>
  </si>
  <si>
    <t>Xj9PNqH8Two</t>
  </si>
  <si>
    <t>2023 06 01</t>
  </si>
  <si>
    <t>https://youtu.be/fj4xgCknSrU</t>
  </si>
  <si>
    <t>OBDM1104 - NASA UFO Conference   UFO News   Insane Conspiracies   Strange News</t>
  </si>
  <si>
    <t>I had to cut out the "Insane Conspiracies" segment due to content, so about 20-30mins is missing from right before we hit the CIA Ramirez segment
0:00 Start
1:45 Statement from AI Joe
3:45 Alex Jones Clips of the week
8:45 NASA UAP Conf
18:50 Black Budget Disclosure
28:00 Alien Sheep Mutlition in the UK
32:05 CIA and Reptilians
44:15 Bad Road Signs
47:00 Maryland Plate Mistakes
1:00:15 Pig Fuel
1:09:00 The Pasta Dumper of NJ, update
1:19:45 The Vancouver Toothpaste Bandit
1:27:40 Bad GPS in Hawaii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t>
  </si>
  <si>
    <t>fj4xgCknSrU</t>
  </si>
  <si>
    <t>2023 05 29</t>
  </si>
  <si>
    <t>https://youtu.be/cYVBfsvLg3s</t>
  </si>
  <si>
    <t>OBDM1103 - Grunge News   Strange Paranormal News   Insane Headlines</t>
  </si>
  <si>
    <t>0:00 Start
2:20 Message from Joe
8:20 Kurt Cobain Guitar
16:20 NYC Bank Freeze
25:10 Horrible Google App
32:10 Witches Exonerated
41:05 Haunted AirBnB
54:30 Open Lines: Blow Torch Calls
58:45 Open Lines: Vertan Goes Off Grid
1:04:10 Open Lines: Eagle Scout 
1:12:14 Hulk Hogan Sized Astroid
1:19:10 National Hamburger Day
1:24:40 Donations Drawl Bridge
1:27:22 Penis Fracture
1:35:30 Aliens 100% Here on Earth
1:45:55 Hell Pizza, Pay After Death
1:54:20 Taylor Swift Rain Water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t>
  </si>
  <si>
    <t>cYVBfsvLg3s</t>
  </si>
  <si>
    <t>2023 05 25</t>
  </si>
  <si>
    <t>https://youtu.be/jtyzsfptN50</t>
  </si>
  <si>
    <t>OBDM1102 - Black Triangles   Something Big Maybe Happening   Disney Sucks   Strange News</t>
  </si>
  <si>
    <t>0:00 Start
5:55 Alex Jones Clips of the Week
11:55 Black Triangle UFO
24:30 Why do aliens love America?
33:23 Indiana Jones Movie Sucks
40:10 China Hates Little Mermaid
45:00 Star Wars Hotel Closes
52:00 AI Seance
1:05:40 Peeing Standing or Sitting
1:15:38 Time Travel Vandal 
1:23:45 Self-checkout Tipping
1:33:45 China Loves Canada
1:37:50 Bill Gates Loves too many
1:47:03 Chicken and Alcohol
2:00:45 The Late Book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Full Videos at Odysee: https://odysee.com/@obdm:0
► Twitter: https://twitter.com/obdmpod
► Instagram: obdmpod
► Email: ourbigdumbmouth at gmail
► RSS: http://ourbigdumbmouth.libsyn.com/rss
► iTunes: https://itunes.apple.com/us/podcast/our-big-dumb-mouth/id261189509?mt=2</t>
  </si>
  <si>
    <t>jtyzsfptN50</t>
  </si>
  <si>
    <t>2023 05 12</t>
  </si>
  <si>
    <t>https://youtu.be/uMrEEvV0yK0</t>
  </si>
  <si>
    <t>OBDM1099 - King Charles the Witch   Follow Up News  Biden and Ohio    Strange News</t>
  </si>
  <si>
    <t>0:00 Start
2:50 Alex Jones Clips of the Week
13:13 King Charles and a Coven of Witches (mike missed the Pan: The God of hunting and sex.  connection on the invites, nefarious aquarius corrected him)
22:40 How Many people believe in Witchcraft in 2023?
33:00 Biden: More Money More Problems
41:45 East Palestine Ohio Train Wreck Update
44:43 Rome hates cars
55:50 Missing Boy Found with Log
57:55 Subway Tuna Lawsuit Update
1:06:07 Chef Boyardee shuts down Chicago
1:12:47 Night Pickle vs Skinwalker Ranch
1:14:54 Gang Beat Cars
1:18:50 Tornadic Pie
1:26:45 Don't fish with a gun
1:34:05 JetSki on the road
1:38:20 Bud Light Costume
1:43:35 The Tennessee Toe Sucker</t>
  </si>
  <si>
    <t>uMrEEvV0yK0</t>
  </si>
  <si>
    <t>2023 05 08</t>
  </si>
  <si>
    <t>https://youtu.be/QweDN9ic5Zk</t>
  </si>
  <si>
    <t>OBDM1098 - Skinwalker Ranch Portal Found   Toilet Snorkel   Bigfoot News   Strange News</t>
  </si>
  <si>
    <t>Recorded May 6 2023
0:00 Start
2:30 San Francisco Freak Out
5:00 Led Zepplin will sue us
7:48 Ed Sheeran wil quit music
18:28 Skinwalker Ranch and Portals
40:09 Bigfoot Festival in PA
46:29 The Bathroom Snorkel
1:00:10 World Naked Gardening Day
1:09:43 500lb of Pasta in New Jersey
1:22:45 Open Lines but computer is broke
1:32:43 King Charles Lawn Prank
1:40:35 Worst Neighbors in the world
1:49:15 The Pixies are ruing your phone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obdm DogeCoin: D6XLEX89ybc55B4eQqz4cyfoctSaorFK9w
send obdm monero: 44kt5LM5wprAkxSpg4u65SZRjp9hfnXnZiLt5CWYmcitRUPWLHK3kv1GZeihuvLm28Js3pgDvxtnt1hPxfTzJdRL5MZEEj1
▀▄▀▄▀ DISCLAIMER ▀▄▀▄▀
► Everything we do could be considered performance art
► Satire and Parody are often used</t>
  </si>
  <si>
    <t>QweDN9ic5Zk</t>
  </si>
  <si>
    <t>2023 05 07</t>
  </si>
  <si>
    <t>https://youtu.be/f-j742T5mCE</t>
  </si>
  <si>
    <t>OBDM1097 - Shatner and Bigfoot   Drone Attack on Russia   Star Wars News   Selling Body Parts</t>
  </si>
  <si>
    <t>Recorded May 3 2023
0:00 Start
3:20 Alex Jones Clips of the Week
10:00 Monster May: William Shatner and Bigfoot
26:30 Paul Stanely on the Trans Debate
33:15 CV Vax, working as expected
36:30 Russian Drone Attack
45:40 Ghislaine Maxwell and Jeffery Epstein
50:50 Epstein iCal
55:00 F-22 vs UFO over Hawaii
1:03:00 Hunt for Nazi Gold
May the Fourth!
1:08:50 How to watch Star Wars Movies
1:18:53 Star Wars License Plates in Colorado
1:29:30 Huge Star Wars Fight
1:39:18 Truck Crash Bee Wreck
1:44:00 Selling Body Parts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obdm DogeCoin: D6XLEX89ybc55B4eQqz4cyfoctSaorFK9w
send obdm monero: 44kt5LM5wprAkxSpg4u65SZRjp9hfnXnZiLt5CWYmcitRUPWLHK3kv1GZeihuvLm28Js3pgDvxtnt1hPxfTzJdRL5MZEEj1
▀▄▀▄▀ DISCLAIMER ▀▄▀▄▀
► Everything we do could be considered performance art
► Satire and Parody are often used</t>
  </si>
  <si>
    <t>f-j742T5mCE</t>
  </si>
  <si>
    <t>2023 04 30</t>
  </si>
  <si>
    <t>https://youtu.be/wcivHbzbMLg</t>
  </si>
  <si>
    <t>UFO News and Cattle Mutilations</t>
  </si>
  <si>
    <t>0:05 UFO over Russia Power Plant
4:15 Colombia UFO Footage from aircraft, it's pretty good
8:16 UFO Wreckage, Joe Rogan
17:40 Colombia UFO Footage Follow Up
24:00 Donation Segment
27:37 The UFO Hearing
33:42 Russian Wonder Weapons
41:35 Cattle Mutilations in Texas
These segments are taken from episodes: OBDM1090, OBDM1092, OBDM1093, OBDM1095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t>
  </si>
  <si>
    <t>wcivHbzbMLg</t>
  </si>
  <si>
    <t>2023 03 19</t>
  </si>
  <si>
    <t>https://youtu.be/MKBd9yC6aqk</t>
  </si>
  <si>
    <t>OBDM1084 - Alien Motherships and Blue Beam   Chat GPT-4 and AI Gods   Strange News</t>
  </si>
  <si>
    <t>Mike and Cretched join the show / Mike back from Vacation / Alien Mothership in Solar System / Local News and UFOs / Project Bluebeam slow roll / Alien False Flags / Chat GPT4 AI / Internet AI Bots / AI Gods and religion / Open Lines / CERN and Multiple Time Lines / Zoomer Slang Terms / Funeral Brawl / WWE Presidents / End 
UAP sightings don't conform to laws of physics, new paper claims
https://www.unexplained-mysteries.com/news/364729/uap-sightings-dont-conform-to-laws-of-physics-new-paper-claims
AI chatbot GPT-4 caught ‘controlling human’ in ‘first terrifying example’ of the machine’s abilities
https://www.the-sun.com/tech/7659120/ai-chatbot-gpt-4-controls-human/
AI Gods &amp; ChatGPT religions are coming – they will be better than human priests &amp; they could turn evil, warns experts
https://www.the-sun.com/tech/7661716/ai-gods-religions-coming-turn-evil-warns-experts/
If Alice in Chains wrote 'I Want It That Way'
https://youtu.be/BBJks0OgU2U
Cretch and Joe Show: https://ourbigdumbmouth.com/podcast-segments</t>
  </si>
  <si>
    <t>MKBd9yC6aqk</t>
  </si>
  <si>
    <t>2023 02 24</t>
  </si>
  <si>
    <t>https://youtu.be/vree71dN7PU</t>
  </si>
  <si>
    <t>Hollow Earth  Admiral Byrd's Diary</t>
  </si>
  <si>
    <t>Mike play some clips from the movie the Hollow Earth Chronicles. There are many different stories and theories about Hollow Earth. This segment only scratches the surface. 
#HollowEarth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t>
  </si>
  <si>
    <t>vree71dN7PU</t>
  </si>
  <si>
    <t>2023 02 23</t>
  </si>
  <si>
    <t>https://youtu.be/ROC1pxrSgQc</t>
  </si>
  <si>
    <t>Aliens are Demons   Project Bluebeam</t>
  </si>
  <si>
    <t>Mike plays some clips from a movie about aliens. This movie has Christian point of view but the idea that aliens are demons has been in the UFO Community for a while.
The Great Deceptions!
#ProjecBlueBeam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t>
  </si>
  <si>
    <t>ROC1pxrSgQc</t>
  </si>
  <si>
    <t>2023 02 12</t>
  </si>
  <si>
    <t>https://youtu.be/gUxVoRY5y5k</t>
  </si>
  <si>
    <t>UFO Shot Down over Alaska</t>
  </si>
  <si>
    <t>The the heck is going on around here. We talk about the latest UFO News over Alaska, remind people of the Russia UFO take down back in January and talk about strange lights over Hawaii.
0:00 Alaska UFO Shoot Down
17:51 Russia UFO Shoot Down
22:30 Strange Lasers of Hawaii
#itsallhappening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t>
  </si>
  <si>
    <t>gUxVoRY5y5k</t>
  </si>
  <si>
    <t>2023 02 07</t>
  </si>
  <si>
    <t>https://youtu.be/bHZ54Gg1Jks</t>
  </si>
  <si>
    <t>Star Wars  Galactic Starcruiser, now at a reduced price.</t>
  </si>
  <si>
    <t>Couple News Stories for everyone, but pretty much we talk about Star Wars and how probably everyone who goes to the Star Wars: Galactic Starcruiser has a pretty bad time
0:00 New Toilet Technology
8:35 Star Wars: Galactic Starcruiser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t>
  </si>
  <si>
    <t>bHZ54Gg1Jks</t>
  </si>
  <si>
    <t>2023 02 06</t>
  </si>
  <si>
    <t>https://youtu.be/zE6xeSCBcoI</t>
  </si>
  <si>
    <t>Missing Woman in the UK</t>
  </si>
  <si>
    <t>There was not a lot of information when this story was read on the show.</t>
  </si>
  <si>
    <t>zE6xeSCBcoI</t>
  </si>
  <si>
    <t>2023 02 05</t>
  </si>
  <si>
    <t>https://youtu.be/9BVs44GtnEk</t>
  </si>
  <si>
    <t>The Chinese Spy Balloon</t>
  </si>
  <si>
    <t>This is from episode OBDM1075 
We know events have changed and that the balloon was shot down. But there is still some interesting point in this segment
#balloon</t>
  </si>
  <si>
    <t>9BVs44GtnEk</t>
  </si>
  <si>
    <t>2023 01 22</t>
  </si>
  <si>
    <t>https://youtu.be/uvicBl1Mtzg</t>
  </si>
  <si>
    <t>How to sell a haunted house</t>
  </si>
  <si>
    <t>What's the best way to sell a haunted house? Well you better have a good story.  #hauntedhouse #paranormal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obdm DogeCoin: D6XLEX89ybc55B4eQqz4cyfoctSaorFK9w
send obdm monero: 44kt5LM5wprAkxSpg4u65SZRjp9hfnXnZiLt5CWYmcitRUPWLHK3kv1GZeihuvLm28Js3pgDvxtnt1hPxfTzJdRL5MZEEj1</t>
  </si>
  <si>
    <t>uvicBl1Mtzg</t>
  </si>
  <si>
    <t>2023 01 20</t>
  </si>
  <si>
    <t>https://youtu.be/8OMAg4RKmPE</t>
  </si>
  <si>
    <t>Project Zomboid  Shotgun Blues</t>
  </si>
  <si>
    <t>The Pawn Star guys drink their troubles away during a zombie attack.</t>
  </si>
  <si>
    <t>8OMAg4RKmPE</t>
  </si>
  <si>
    <t>2023 01 18</t>
  </si>
  <si>
    <t>https://youtu.be/A_dsBPvKnCs</t>
  </si>
  <si>
    <t>Giants in Mexico</t>
  </si>
  <si>
    <t>Mike talks about some recent footage out of Mexico of a giant on a hill top. It's rough footage but Mike dug up some old stories about giants in Mexico and a #HollowEarth connection.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t>
  </si>
  <si>
    <t>A_dsBPvKnCs</t>
  </si>
  <si>
    <t>2023 01 17</t>
  </si>
  <si>
    <t>https://youtu.be/KgFUDdLL5GE</t>
  </si>
  <si>
    <t>News Attack  Toilet Tracking, Dream Jobs and Bad Text Messages</t>
  </si>
  <si>
    <t>0:00 Tracking Your Toilet for Health Reason
9:35 Be the driver of The Oscar Mayer Wienermobile
19:40 Man ditches van at Schiphol Airport
24:25 Horrible Christmas Text Message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t>
  </si>
  <si>
    <t>KgFUDdLL5GE</t>
  </si>
  <si>
    <t>2023 01 16</t>
  </si>
  <si>
    <t>https://youtu.be/xyCyadDvD84</t>
  </si>
  <si>
    <t>Russian Shoots Down UFO and Psychic Attacks</t>
  </si>
  <si>
    <t>Russia shot down a UFO. Was it an alien craft? Perhaps a Ukraine Drone? A US Drone? Not much information and even less quality footage, but we talk about it anyways.
Then we learn that Putin is very concerned about Western Psychic Attacks
0:00 Russia Shoots Down UFO
6:35 Russia Afraid of Western Psychic Attacks
12:57 True Paranormal Military Research
17:00 Psychotronic Warfare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t>
  </si>
  <si>
    <t>xyCyadDvD84</t>
  </si>
  <si>
    <t>2023 01 15</t>
  </si>
  <si>
    <t>https://youtu.be/KR4IDm8ISNc</t>
  </si>
  <si>
    <t>Project Zomboid  Running Scared</t>
  </si>
  <si>
    <t>This was a tough one. There was no rest for the wicket.</t>
  </si>
  <si>
    <t>KR4IDm8ISNc</t>
  </si>
  <si>
    <t>https://youtu.be/ILHCbZeP5vA</t>
  </si>
  <si>
    <t>UFO over Las Vegas and Havana Syndrome Explained</t>
  </si>
  <si>
    <t>Late in Dec of 2022 there was a video of a "UFO" over Las Vegas. Mike over the footage. Then Cretched and Mike about about "Being 6" and the CIA's investigation into Havana Syndrome. 
This segment is from episode: OBDM1067
0:05 Las Vegas UFO
9:18 Communicating with alien entity "Being 6" and Cretched joins the show
25:00 Power Station Take Downs
32:00 Havana Syndrome "Explained" by the CIA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t>
  </si>
  <si>
    <t>ILHCbZeP5vA</t>
  </si>
  <si>
    <t>2023 01 02</t>
  </si>
  <si>
    <t>https://youtu.be/wYMgHa_7EXc</t>
  </si>
  <si>
    <t>Back to Project Zomboid pt 2</t>
  </si>
  <si>
    <t>After getting injured in Muldraugh, Rick and Chumlee head north, leaving their beloved El Camino behind. Searching for food and drinks, Rick and Chumlee run into some "people".</t>
  </si>
  <si>
    <t>wYMgHa_7EXc</t>
  </si>
  <si>
    <t>2023 01 01</t>
  </si>
  <si>
    <t>https://youtu.be/SvRiaOEvi9o</t>
  </si>
  <si>
    <t>Back to Project Zomboid pt 1</t>
  </si>
  <si>
    <t>Rick and Chumlee (from Pawn Stars) find themselves in the middle of a zombie apocalypse. Food is always an issue and so is driving.
This is part 1.</t>
  </si>
  <si>
    <t>SvRiaOEvi9o</t>
  </si>
  <si>
    <t>2022 12 30</t>
  </si>
  <si>
    <t>https://youtu.be/-RYY367rtl0</t>
  </si>
  <si>
    <t>How to prepare for the end of the world</t>
  </si>
  <si>
    <t>We go over the A to Z of stuff you need before the world ends. There are some questionable choices.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obdm DogeCoin: D6XLEX89ybc55B4eQqz4cyfoctSaorFK9w
send obdm monero: 44kt5LM5wprAkxSpg4u65SZRjp9hfnXnZiLt5CWYmcitRUPWLHK3kv1GZeihuvLm28Js3pgDvxtnt1hPxfTzJdRL5MZEEj1</t>
  </si>
  <si>
    <t>-RYY367rtl0</t>
  </si>
  <si>
    <t>2022 12 29</t>
  </si>
  <si>
    <t>https://youtu.be/aw4y1CglJ0U</t>
  </si>
  <si>
    <t>2023 Predictions and 2026 UFO Disclosure</t>
  </si>
  <si>
    <t>Mike goes over from predictions from Nostradamus and Baba Vanga about the year 2023. Things don't look good.
Then we talk about ex-CIA officer John Ramirez and his 2026 UFO Disclosure talk.
It's all happening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t>
  </si>
  <si>
    <t>aw4y1CglJ0U</t>
  </si>
  <si>
    <t>2022 12 26</t>
  </si>
  <si>
    <t>https://youtu.be/OXT-OKU-otY</t>
  </si>
  <si>
    <t>The Betty and Barney Hill UFO Abduction</t>
  </si>
  <si>
    <t>The Obamas are putting out a Netflix movie about the Hill Abduction Experience. Mike gives addition details about the event.
Then we talk about the Dream Reality</t>
  </si>
  <si>
    <t>OXT-OKU-otY</t>
  </si>
  <si>
    <t>2022 12 25</t>
  </si>
  <si>
    <t>https://youtu.be/-ouwKgk95iU</t>
  </si>
  <si>
    <t>Christmas News</t>
  </si>
  <si>
    <t>We go over some nosey neighbors concerned about Cousin Eddie, Naked Holiday Hosts and a very expensive Ronald McDonald "toy".
Jingle Bingle</t>
  </si>
  <si>
    <t>-ouwKgk95iU</t>
  </si>
  <si>
    <t>2022 12 15</t>
  </si>
  <si>
    <t>https://youtu.be/qLhcxLm24LU</t>
  </si>
  <si>
    <t>Missing 411  The UFO Connection</t>
  </si>
  <si>
    <t>Mike talks about the newest Missing 411 movie.  David Paulites is hot on the trail of missing people and has discovered that the clusters of missing people seem to relate to clusters of UFO sightings. 
#missing411 #alienabduction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t>
  </si>
  <si>
    <t>qLhcxLm24LU</t>
  </si>
  <si>
    <t>2022 11 27</t>
  </si>
  <si>
    <t>https://youtu.be/QTGXvQeRqBU</t>
  </si>
  <si>
    <t>Graham Hancock is Dangerous   Ancient Apocalypse</t>
  </si>
  <si>
    <t>#AncientApocalypse is a very dangerous #netflix series that promotes insane ideas and theories. It goes against mainstream archaeology. That is bad, according to some people in the media and most archaeologists.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t>
  </si>
  <si>
    <t>QTGXvQeRqBU</t>
  </si>
  <si>
    <t>2022 11 25</t>
  </si>
  <si>
    <t>https://youtu.be/r_62Z4dMiwI</t>
  </si>
  <si>
    <t>High Ticket Prices and Star Wars</t>
  </si>
  <si>
    <t>Mike and Cretched talk about the high ticket prices to see #brucespringsteen  and Taylor Swift. It's crazy. Then they dig into the rumor that Apple may buy Disney. Also Mike loves the new #andor Star Wars series.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obdm DogeCoin: D6XLEX89ybc55B4eQqz4cyfoctSaorFK9w
send obdm monero: 44kt5LM5wprAkxSpg4u65SZRjp9hfnXnZiLt5CWYmcitRUPWLHK3kv1GZeihuvLm28Js3pgDvxtnt1hPxfTzJdRL5MZEEj1</t>
  </si>
  <si>
    <t>r_62Z4dMiwI</t>
  </si>
  <si>
    <t>https://youtu.be/wrCJneSVxoo</t>
  </si>
  <si>
    <t>Thanksgiving  Brown Friday is Here</t>
  </si>
  <si>
    <t>Do you know about #BrownFriday ? It's most tragic of all days for toilets and drains across the USA. Toilets Destroyed. Families are sad.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obdm DogeCoin: D6XLEX89ybc55B4eQqz4cyfoctSaorFK9w
send obdm monero: 44kt5LM5wprAkxSpg4u65SZRjp9hfnXnZiLt5CWYmcitRUPWLHK3kv1GZeihuvLm28Js3pgDvxtnt1hPxfTzJdRL5MZEEj1</t>
  </si>
  <si>
    <t>wrCJneSVxoo</t>
  </si>
  <si>
    <t>2022 11 24</t>
  </si>
  <si>
    <t>https://youtu.be/D0ABMEpsG_Y</t>
  </si>
  <si>
    <t>Escaping the Simulated Reality</t>
  </si>
  <si>
    <t>Mike plays various clips that describes the reality we could live in. A simulation that feeds off our emotions and recycles our souls for harvesting. 
MicroSong: 0:10
Escaping the Matrix: 2:08
#simulatedreality #reincarnation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t>
  </si>
  <si>
    <t>D0ABMEpsG_Y</t>
  </si>
  <si>
    <t>2022 11 23</t>
  </si>
  <si>
    <t>https://youtu.be/1PMjXACJm08</t>
  </si>
  <si>
    <t>Bigfoot News and Sightings</t>
  </si>
  <si>
    <t>Mike goes over some recent #bigfoot sightings and Joe hates bigfoot.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t>
  </si>
  <si>
    <t>1PMjXACJm08</t>
  </si>
  <si>
    <t>2022 11 22</t>
  </si>
  <si>
    <t>https://youtu.be/3H3v2QeUFtQ</t>
  </si>
  <si>
    <t>The Paranormal Rangers</t>
  </si>
  <si>
    <t>Mike plays some clips from the recent netflix Unsovled Mysteries episode about some Paranormal Rangers of the south west. Aliens, Bigfoot and skinwalkers are everywhere.</t>
  </si>
  <si>
    <t>3H3v2QeUFtQ</t>
  </si>
  <si>
    <t>2022 11 21</t>
  </si>
  <si>
    <t>https://youtu.be/GkSPg_t5jOY</t>
  </si>
  <si>
    <t>Dreamland Resort Raid</t>
  </si>
  <si>
    <t>A website dedicated to all things Area 51 was raided by the FBI and the Air Force. Pretty crazy stuff.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t>
  </si>
  <si>
    <t>GkSPg_t5jOY</t>
  </si>
  <si>
    <t>2022 11 12</t>
  </si>
  <si>
    <t>https://youtu.be/OG1jcPEwMnA</t>
  </si>
  <si>
    <t>Gimps and Potatoes</t>
  </si>
  <si>
    <t>OMG you know what this is. It's strange news. 
Mike thinks that there could be a new creature in the UK.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obdm DogeCoin: D6XLEX89ybc55B4eQqz4cyfoctSaorFK9w
send obdm monero: 44kt5LM5wprAkxSpg4u65SZRjp9hfnXnZiLt5CWYmcitRUPWLHK3kv1GZeihuvLm28Js3pgDvxtnt1hPxfTzJdRL5MZEEj1
▀▄▀▄▀ DISCLAIMER ▀▄▀▄▀
► Everything we do could be considered performance art
► Satire and Parody are often used
► Facebook: https://www.facebook.com/obdmnews
▀▄▀▄▀ LISTEN LINKS ▀▄▀▄▀
► YouTube | OBDM VIDEOS : https://www.youtube.com/user/ourbigdumbmouth
► YouTube | OBDM POD | 2nd Channel: https://www.youtube.com/channel/UCrj4SPfo5ySkEnyaQAW5zvA
► Twitch: https://www.twitch.tv/obdmpod
► DLive: https://dlive.tv/obdm
► RSS: http://ourbigdumbmouth.libsyn.com/rss
► iTunes: https://itunes.apple.com/us/podcast/our-big-dumb-mouth/id261189509?mt=2</t>
  </si>
  <si>
    <t>OG1jcPEwMnA</t>
  </si>
  <si>
    <t>2022 11 11</t>
  </si>
  <si>
    <t>https://youtu.be/zKHFu1rfG60</t>
  </si>
  <si>
    <t>The Ozzy Osbourne Paranormal Show</t>
  </si>
  <si>
    <t>This segment is from episode: OBDM1048 from Oct 29 2022
1:30 MicroSong: Sensitive Man 
6:00 The Ozzy Osbourne Paranormal Show
19:10 Enfield Poltergeist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obdm DogeCoin: D6XLEX89ybc55B4eQqz4cyfoctSaorFK9w
send obdm monero: 44kt5LM5wprAkxSpg4u65SZRjp9hfnXnZiLt5CWYmcitRUPWLHK3kv1GZeihuvLm28Js3pgDvxtnt1hPxfTzJdRL5MZEEj1
▀▄▀▄▀ DISCLAIMER ▀▄▀▄▀
► Everything we do could be considered performance art
► Satire and Parody are often used
► Facebook: https://www.facebook.com/obdmnews
▀▄▀▄▀ LISTEN LINKS ▀▄▀▄▀
► YouTube | OBDM VIDEOS : https://www.youtube.com/user/ourbigdumbmouth
► YouTube | OBDM POD | 2nd Channel: https://www.youtube.com/channel/UCrj4SPfo5ySkEnyaQAW5zvA
► Twitch: https://www.twitch.tv/obdmpod
► DLive: https://dlive.tv/obdm
► RSS: http://ourbigdumbmouth.libsyn.com/rss
► iTunes: https://itunes.apple.com/us/podcast/our-big-dumb-mouth/id261189509?mt=2</t>
  </si>
  <si>
    <t>zKHFu1rfG60</t>
  </si>
  <si>
    <t>2022 10 28</t>
  </si>
  <si>
    <t>https://youtu.be/tMoj6syYIA4</t>
  </si>
  <si>
    <t>Paranormal Sickness</t>
  </si>
  <si>
    <t>Mike talks about a haunted house and how some people can get sick from #paranormal  encounters. Ghosts, UFOs, Bigfoot, Djinn, all can have an impact on your health.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obdm DogeCoin: D6XLEX89ybc55B4eQqz4cyfoctSaorFK9w
send obdm monero: 44kt5LM5wprAkxSpg4u65SZRjp9hfnXnZiLt5CWYmcitRUPWLHK3kv1GZeihuvLm28Js3pgDvxtnt1hPxfTzJdRL5MZEEj1</t>
  </si>
  <si>
    <t>tMoj6syYIA4</t>
  </si>
  <si>
    <t>2022 10 27</t>
  </si>
  <si>
    <t>https://youtu.be/SyZLWeAatFo</t>
  </si>
  <si>
    <t>Adult Happy Meals</t>
  </si>
  <si>
    <t>Two Random Stories for no reason at all.
1:00 Adult Happy Meals
7:09 Scarecrow Karen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obdm DogeCoin: D6XLEX89ybc55B4eQqz4cyfoctSaorFK9w
send obdm monero: 44kt5LM5wprAkxSpg4u65SZRjp9hfnXnZiLt5CWYmcitRUPWLHK3kv1GZeihuvLm28Js3pgDvxtnt1hPxfTzJdRL5MZEEj1</t>
  </si>
  <si>
    <t>SyZLWeAatFo</t>
  </si>
  <si>
    <t>2022 10 24</t>
  </si>
  <si>
    <t>https://youtu.be/zcN4DvKZ6Uc</t>
  </si>
  <si>
    <t>You May Already Live in a Haunted House</t>
  </si>
  <si>
    <t>From Episode OBDM1046
4:30 Ghost Brothers
13:17 Probability of Buying a Haunted House
29:00 A Freaking Ghost in Texas
36:20 JFK Files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obdm DogeCoin: D6XLEX89ybc55B4eQqz4cyfoctSaorFK9w
send obdm monero: 44kt5LM5wprAkxSpg4u65SZRjp9hfnXnZiLt5CWYmcitRUPWLHK3kv1GZeihuvLm28Js3pgDvxtnt1hPxfTzJdRL5MZEEj1</t>
  </si>
  <si>
    <t>zcN4DvKZ6Uc</t>
  </si>
  <si>
    <t>2022 10 23</t>
  </si>
  <si>
    <t>https://youtu.be/nvkny__lqpg</t>
  </si>
  <si>
    <t>The New Adventures of Naked  Hercules</t>
  </si>
  <si>
    <t>The guys are reading through some super important news:
0:20 Arby's launches new bourbon
13:05 Blocking out the Sun
19:22 The New Adventures of Naked Hercules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obdm DogeCoin: D6XLEX89ybc55B4eQqz4cyfoctSaorFK9w
send obdm monero: 44kt5LM5wprAkxSpg4u65SZRjp9hfnXnZiLt5CWYmcitRUPWLHK3kv1GZeihuvLm28Js3pgDvxtnt1hPxfTzJdRL5MZEEj1</t>
  </si>
  <si>
    <t>nvkny__lqpg</t>
  </si>
  <si>
    <t>2022 10 21</t>
  </si>
  <si>
    <t>https://youtu.be/afDP5HnkPnk</t>
  </si>
  <si>
    <t>Alex Jones Clips and Robert the Cursed Doll</t>
  </si>
  <si>
    <t>This is the 1st 40min of episode OBDM1045.
2:25 Alex Jones Clips of the week
9:55 Missing Men from Oklahoma Update
14:45 Robert the Cursed Doll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obdm DogeCoin: D6XLEX89ybc55B4eQqz4cyfoctSaorFK9w
send obdm monero: 44kt5LM5wprAkxSpg4u65SZRjp9hfnXnZiLt5CWYmcitRUPWLHK3kv1GZeihuvLm28Js3pgDvxtnt1hPxfTzJdRL5MZEEj1
▀▄▀▄▀ DISCLAIMER ▀▄▀▄▀
► Everything we do could be considered performance art
► Satire and Parody are often used
► Facebook: https://www.facebook.com/obdmnews</t>
  </si>
  <si>
    <t>afDP5HnkPnk</t>
  </si>
  <si>
    <t>2022 10 18</t>
  </si>
  <si>
    <t>https://youtu.be/tWvy9CveWjY</t>
  </si>
  <si>
    <t>Four Missing Men in Oklahoma</t>
  </si>
  <si>
    <t>Mike talks about a recent story of 4 men who went bike riding and all went missing at the same time in Okmulgee, OK. Very strange and a very sad event.
Mike also talks about some other strange events that have happened in Oklahoma. #Mothman ? UFOs? #Missing411 ? Something strange is happening in Oklahoma
Mystery surrounds case of four men who disappeared while on a bike ride
https://www.unexplained-mysteries.com/news/361287/mystery-surrounds-case-of-four-men-who-disappeared-while-on-a-bike-ride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t>
  </si>
  <si>
    <t>tWvy9CveWjY</t>
  </si>
  <si>
    <t>2022 10 12</t>
  </si>
  <si>
    <t>https://youtu.be/3Nys09DlBfo</t>
  </si>
  <si>
    <t>Talking about the nature of UFOs and Alien Abductions and Psychological  Operations</t>
  </si>
  <si>
    <t>Mike reads an email from a listener about the nature of UFOs and a possible psychological  operation.</t>
  </si>
  <si>
    <t>3Nys09DlBfo</t>
  </si>
  <si>
    <t>2022 10 10</t>
  </si>
  <si>
    <t>https://youtu.be/kqwuFh2SCY8</t>
  </si>
  <si>
    <t xml:space="preserve">Are Smartphones Reading Your Mind </t>
  </si>
  <si>
    <t>Mike dives into telepathic Smartphones and predictive ads.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obdm DogeCoin: D6XLEX89ybc55B4eQqz4cyfoctSaorFK9w
send obdm monero: 44kt5LM5wprAkxSpg4u65SZRjp9hfnXnZiLt5CWYmcitRUPWLHK3kv1GZeihuvLm28Js3pgDvxtnt1hPxfTzJdRL5MZEEj1</t>
  </si>
  <si>
    <t>kqwuFh2SCY8</t>
  </si>
  <si>
    <t>2022 10 01</t>
  </si>
  <si>
    <t>https://youtu.be/NHmxe3LewJo</t>
  </si>
  <si>
    <t>OBDM1040 - How to talk to the Dead   Chuck E Cheese Fight   Strange News</t>
  </si>
  <si>
    <t>0:00 Start
4:10 MicroSongs
13:00 9 Ways to talk to dead people
42:55 Halloween Fast Food
49:45 Royal Bigfoot
56:21 Chuck E Chees Fight in Florida
1:12:49 History of the Glory Hold
1:23:16 Drawl Bridge of Donations
1:27:40 Open Lines
1:50:40 Nord Stream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t>
  </si>
  <si>
    <t>NHmxe3LewJo</t>
  </si>
  <si>
    <t>https://youtu.be/uqrstMQGGng</t>
  </si>
  <si>
    <t>Trapped in a Chicken Coop and Selling Your Poop</t>
  </si>
  <si>
    <t>We have two very important stories
Man Trapped in Chicken Coop: 0:05
Selling Poop to Science: 8:30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obdm DogeCoin: D6XLEX89ybc55B4eQqz4cyfoctSaorFK9w
send obdm monero: 44kt5LM5wprAkxSpg4u65SZRjp9hfnXnZiLt5CWYmcitRUPWLHK3kv1GZeihuvLm28Js3pgDvxtnt1hPxfTzJdRL5MZEEj1
▀▄▀▄▀ DISCLAIMER ▀▄▀▄▀
► Everything we do could be considered performance art
► Satire and Parody are often used
► Facebook: https://www.facebook.com/obdmnews</t>
  </si>
  <si>
    <t>uqrstMQGGng</t>
  </si>
  <si>
    <t>2022 09 29</t>
  </si>
  <si>
    <t>https://youtu.be/51U3N_QUEjk</t>
  </si>
  <si>
    <t>Strange Audio from an Airplane and a Funeral</t>
  </si>
  <si>
    <t>Mike talks about some guy on an airplane that took over the intercom. Then we play strange audio from the Queens Funeral.
We wrap things up talking about Missing 411: The UFO Connection
Airplane Intercom Take Over: 0:30
Strange Audio from The Queens Funeral: 8:35
Missing 411 UFO Connection: 12:30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obdm DogeCoin: D6XLEX89ybc55B4eQqz4cyfoctSaorFK9w
send obdm monero: 44kt5LM5wprAkxSpg4u65SZRjp9hfnXnZiLt5CWYmcitRUPWLHK3kv1GZeihuvLm28Js3pgDvxtnt1hPxfTzJdRL5MZEEj1
▀▄▀▄▀ DISCLAIMER ▀▄▀▄▀
► Everything we do could be considered performance art
► Satire and Parody are often used
► Facebook: https://www.facebook.com/obdmnews</t>
  </si>
  <si>
    <t>51U3N_QUEjk</t>
  </si>
  <si>
    <t>2022 09 23</t>
  </si>
  <si>
    <t>https://youtu.be/2_gPinyFhEI</t>
  </si>
  <si>
    <t>News Attack  Man vs Squirrel   Mariah Carey Grunge Album   Chuck E. Cheese Halloween Menu</t>
  </si>
  <si>
    <t>We have some absolutely critical news for everyone:
Space Force Song: 0:50
Man vs Squirrel: 6:44
Mariah Carey Grunge Album: 16:44
Chuck E Cheese Monster Menu: 24:25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t>
  </si>
  <si>
    <t>2_gPinyFhEI</t>
  </si>
  <si>
    <t>2022 09 22</t>
  </si>
  <si>
    <t>https://youtu.be/tf3DzMVa0tE</t>
  </si>
  <si>
    <t>Crazy Theories about the Moon</t>
  </si>
  <si>
    <t>Mike first talks about how China found a new Crystal on the Moon that could lead to "limitless power". Also, NASA is worried about China.
Then we go over a pretty crappy Top 10 list about "Crazy" ideas about the moon. All and all, this is an OK segment. Not great, but OK.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t>
  </si>
  <si>
    <t>tf3DzMVa0tE</t>
  </si>
  <si>
    <t>2022 09 15</t>
  </si>
  <si>
    <t>https://youtu.be/wyCD-WTQ75s</t>
  </si>
  <si>
    <t>OBDM1035 - September 24th   UFOs over Ukraine   Strange News</t>
  </si>
  <si>
    <t>This is an edited version of the show. The full version can be found on odysee or twitch. Or Please subscribe to the audio podcast. It sounds better and it's more special
Alex Jones Clips of the Week: 3:10
Kids Inc: 10:20
September 24th: 11:45
Denver Bugout Bags: 24:00
The CIA and the Gang of Eight:  28:35
UFOs Over Ukraine:  43:47
Open Lines: 52:40
The Pizza Wrestler: 1:04:05
Fighting Space Dragon: 1:10:45
Woman Throws Dead Raccoon: 1:18:45
PizzaHut vs Taco Bell:  1:26:04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obdm DogeCoin: D6XLEX89ybc55B4eQqz4cyfoctSaorFK9w
send obdm monero: 44kt5LM5wprAkxSpg4u65SZRjp9hfnXnZiLt5CWYmcitRUPWLHK3kv1GZeihuvLm28Js3pgDvxtnt1hPxfTzJdRL5MZEEj1</t>
  </si>
  <si>
    <t>wyCD-WTQ75s</t>
  </si>
  <si>
    <t>2022 09 04</t>
  </si>
  <si>
    <t>https://youtu.be/ZeChQpldK4w</t>
  </si>
  <si>
    <t>Insane Conspiracy Theories About the World</t>
  </si>
  <si>
    <t>Mike goes over a list of "insane" conspiracy theories about this reality.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t>
  </si>
  <si>
    <t>ZeChQpldK4w</t>
  </si>
  <si>
    <t>2022 09 02</t>
  </si>
  <si>
    <t>https://youtu.be/Tz0fKpEuZiA</t>
  </si>
  <si>
    <t>Aliens are making human clones and doppelgangers</t>
  </si>
  <si>
    <t>Doppelgangers exist and they share DNA with you according to mainstream science. But there is a different type  of Doppelganger that is connected to the #UFO phenomenon. What is their motivation? We try to find out and give details of what maybe going on behind the scenes.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t>
  </si>
  <si>
    <t>Tz0fKpEuZiA</t>
  </si>
  <si>
    <t>2022 08 12</t>
  </si>
  <si>
    <t>https://youtu.be/FqcK_zwzJ6M</t>
  </si>
  <si>
    <t>Guy Fieri RATM   Telescope Sausage   Taco Bell for 30 Days   Manatee Mating Ball</t>
  </si>
  <si>
    <t>0:05 The Olive Garden Guy
7:59 Guy Fieri at Rage Against the Machine
15:26 FedEx Loses Human Body
23:51 Tim Hortons Lawsuit
30:28 James Webb Telescope Sausage
35:24 Runner Shows too much
37:28 Monkey Pox Recommendations
43:11 WWE Banned Words
50:50 Ritz Smores 
56:05 Taco Bell for 30 days
1:04:48 Frank Ocean Rings
1:14:32 Florida Manatee Mating Balls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t>
  </si>
  <si>
    <t>FqcK_zwzJ6M</t>
  </si>
  <si>
    <t>2022 08 09</t>
  </si>
  <si>
    <t>https://youtu.be/PaA-ATyOTD4</t>
  </si>
  <si>
    <t>Ultraterrestrials are here</t>
  </si>
  <si>
    <t>Mike goes over the most recent Hal Puthoff PDF about #ultraterrestrials
He's probably correct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t>
  </si>
  <si>
    <t>PaA-ATyOTD4</t>
  </si>
  <si>
    <t>https://youtu.be/TgWS_7lcTvI</t>
  </si>
  <si>
    <t>Ocean Floor Holes and other Sea News</t>
  </si>
  <si>
    <t>Joe and Mike talk about the ocean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t>
  </si>
  <si>
    <t>TgWS_7lcTvI</t>
  </si>
  <si>
    <t>2022 07 23</t>
  </si>
  <si>
    <t>https://youtu.be/qhkM4O-ajVs</t>
  </si>
  <si>
    <t>OBDM1021 - Pentagon Anomaly Resolution Office   Astronauts Can't Pump</t>
  </si>
  <si>
    <t>There were a lot of storms rolling through during the show, interrupting the stream to twitch. Here's the full episode, let's see what how YouTube does.
Show starts at: 2:22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t>
  </si>
  <si>
    <t>qhkM4O-ajVs</t>
  </si>
  <si>
    <t>2022 07 20</t>
  </si>
  <si>
    <t>https://youtu.be/NB15CIknvW8</t>
  </si>
  <si>
    <t>Skittles may kill you</t>
  </si>
  <si>
    <t>HOV Lane in Texas: 0:07
Public Pooing in New Zealand: 5:20
The Magic Rickshaw: 14:35
Man Burns Bum: 18:28
Crab Whiskey: 29:42
Skittles may kill you: 41:26
Drinking Alcohol may kill you: 45:55
Pike's Peak Peanut Challenge: 50:35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t>
  </si>
  <si>
    <t>NB15CIknvW8</t>
  </si>
  <si>
    <t>2022 07 18</t>
  </si>
  <si>
    <t>https://youtu.be/U5i0olY8FFo</t>
  </si>
  <si>
    <t>Man Summons Bigfoot and the NYC Nuke PSA</t>
  </si>
  <si>
    <t>Two stories for the price of one. It's all happening.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t>
  </si>
  <si>
    <t>U5i0olY8FFo</t>
  </si>
  <si>
    <t>2022 07 17</t>
  </si>
  <si>
    <t>https://youtu.be/_sJsmooE6g0</t>
  </si>
  <si>
    <t>Skinwalker Ranch  The Evidence</t>
  </si>
  <si>
    <t>Mike talks about the final episode of #skinwalker ranch Season 3. Then Mike and Joe talk about Mick West.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t>
  </si>
  <si>
    <t>_sJsmooE6g0</t>
  </si>
  <si>
    <t>2022 07 05</t>
  </si>
  <si>
    <t>https://youtu.be/4AC3S5AEJuA</t>
  </si>
  <si>
    <t>Jet Pack Man is back at LAX</t>
  </si>
  <si>
    <t>The #jetpack man of LAX is back and causing trouble in the air again.  We also talk about the History of Nathan's Hot Dog Eating Contest. The talk about a Red Bull Lawsuit. And at last, we talk about the new Old Spice and Arby's co-branding package.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t>
  </si>
  <si>
    <t>4AC3S5AEJuA</t>
  </si>
  <si>
    <t>2022 07 03</t>
  </si>
  <si>
    <t>https://youtu.be/Tp96EvetYwc</t>
  </si>
  <si>
    <t xml:space="preserve">Michael Jackson  a Clone, an Android or an Alien </t>
  </si>
  <si>
    <t>Michael looked into cloning and robotics to house his soul. He even met with Rael, the alleged ambassador of the extraterrestrial Elohim.  Raëlism teaches that an extraterrestrial species known as the Elohim created humanity using their advanced technology.
Michael Jackson wanted to be cloned.</t>
  </si>
  <si>
    <t>Tp96EvetYwc</t>
  </si>
  <si>
    <t>2022 06 30</t>
  </si>
  <si>
    <t>https://youtu.be/dXoNOmW9bhA</t>
  </si>
  <si>
    <t>News Attack  Strange Priests and Twinkies</t>
  </si>
  <si>
    <t>Sometimes a priest likes to wear their underwear while they are at work. Twinkies are in the Crypto game, kind of. And KFC continues to dominate the spork market.
#itsallhappening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t>
  </si>
  <si>
    <t>dXoNOmW9bhA</t>
  </si>
  <si>
    <t>2022 06 27</t>
  </si>
  <si>
    <t>https://youtu.be/vflNPO4LZwg</t>
  </si>
  <si>
    <t>Elvis is alive! Maybe ...</t>
  </si>
  <si>
    <t>The most recent movie about #Elvis has reignited theories about Elvis and his death. There are many theories about what happened to Elvis and where is maybe.  Oh yeah, is Michael Jackson still alive living life as an Android? Probably ...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t>
  </si>
  <si>
    <t>vflNPO4LZwg</t>
  </si>
  <si>
    <t>2022 06 26</t>
  </si>
  <si>
    <t>https://youtu.be/jBGdDAwUrDk</t>
  </si>
  <si>
    <t>The Meadow Project, Missing 411 and Portals</t>
  </si>
  <si>
    <t>Mike talks about #TheMeadowProject and some of the relations to #skinwalker Ranch. Portals, Paranormal and UFOs. Strange things from the South.
From Episode: OBDM1012 : https://ourbigdumbmouth.libsyn.com/obdm1012-the-meadow-project-missing-411-and-portals-chinese-mind-reading-device-underwear-news
The Meadow Project:  https://www.amazon.com/MEADOW-PROJECT-EXPLORATIONS-SOUTHS-SKINWALKER/dp/B095Q36RZM/ref=tmm_hrd_swatch_0?_encoding=UTF8&amp;qid=1656262352&amp;sr=8-1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t>
  </si>
  <si>
    <t>jBGdDAwUrDk</t>
  </si>
  <si>
    <t>2022 06 22</t>
  </si>
  <si>
    <t>https://youtu.be/ZX41OTLzI_Q</t>
  </si>
  <si>
    <t>The Chocolate Disaster and the Driving Alligator</t>
  </si>
  <si>
    <t>A couple workers "fell" into a vat of chocolate. Then some Alligator was driving a car without a license. Also, Dunkin Donuts is going to help out America's gas price problem.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t>
  </si>
  <si>
    <t>ZX41OTLzI_Q</t>
  </si>
  <si>
    <t>2022 06 20</t>
  </si>
  <si>
    <t>https://youtu.be/gfdFTYOsnf4</t>
  </si>
  <si>
    <t>Skinwalker Ranch  Robot Defense System</t>
  </si>
  <si>
    <t>Mike reviews some of the more recent events from the #Skinwalker Ranch TV Show. Signals are being recorded by the team and then broadcasted back out to provoke a response. 
Are the orbs that appear an automated communication system? Do they monitor specific locations of interest?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
▀▄▀▄▀ DONATE LINKS ▀▄▀▄▀
► Patreon: https://www.patreon.com/obdm
► Subscribe Star: https://www.subscribestar.com/obdm
► Crypto: https://streamlabs.com/ourbigdumbmouth/tip</t>
  </si>
  <si>
    <t>gfdFTYOsnf4</t>
  </si>
  <si>
    <t>2022 06 19</t>
  </si>
  <si>
    <t>https://youtu.be/AgSpo-dRQUQ</t>
  </si>
  <si>
    <t>Bridge Hard  6k US Soldiers vs Medieval Zombie Army</t>
  </si>
  <si>
    <t>Bridge Hard!</t>
  </si>
  <si>
    <t>AgSpo-dRQUQ</t>
  </si>
  <si>
    <t>2022 06 17</t>
  </si>
  <si>
    <t>https://youtu.be/z96eOIsRs5k</t>
  </si>
  <si>
    <t>2 million zombies vs 1700 guys with shotguns</t>
  </si>
  <si>
    <t>Epic Battle Simulator 2. Lots of Zombies vs Humans. it's all happening</t>
  </si>
  <si>
    <t>z96eOIsRs5k</t>
  </si>
  <si>
    <t>2022 06 14</t>
  </si>
  <si>
    <t>https://youtu.be/f9Tc886rPsM</t>
  </si>
  <si>
    <t>60,000 Red Coats vs 3 Million Zombies</t>
  </si>
  <si>
    <t>ultimate epic battle simulator 2
Team 1: 60,000 Red Coats. 40k of which have increased rate of fire
Team 2: 3 million zombies, 300k foot soldiers, 10k shotgun troops, 6k WWII Germans, and various other fighters</t>
  </si>
  <si>
    <t>f9Tc886rPsM</t>
  </si>
  <si>
    <t>2022 06 02</t>
  </si>
  <si>
    <t>https://youtu.be/JXDJ0E0me_s</t>
  </si>
  <si>
    <t>The Texas Blue Demon</t>
  </si>
  <si>
    <t>Back in 1970 and family was living on a ranch in Texas. Strange things started to happen and some strange demon creature stalked a family and then the military showed up.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t>
  </si>
  <si>
    <t>JXDJ0E0me_s</t>
  </si>
  <si>
    <t>2022 06 01</t>
  </si>
  <si>
    <t>https://youtu.be/VOqncaRxXgE</t>
  </si>
  <si>
    <t>News Attack   The Josh Battle, The Poop Fairy and Selling Haunted Houses</t>
  </si>
  <si>
    <t>Battle of the Joshes: 0:30
Man Ships Self: 9:40
Oreo and Ritz: 19:50
Secret Sidewalks of LA: 30:22
Ransomeware Bank: 37:25
The Occult Club: 43:25
The Poop Fairy: 48:45
TikTok Water Expert: 57:40
Selling Haunted Houses: 1:07:10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t>
  </si>
  <si>
    <t>VOqncaRxXgE</t>
  </si>
  <si>
    <t>2022 05 31</t>
  </si>
  <si>
    <t>https://youtu.be/f5AbkXxxj4E</t>
  </si>
  <si>
    <t>Skinwalker Ranch Season 3  Strange GPS Experiments</t>
  </si>
  <si>
    <t>Mike play some audio clips from the 1st few episodes from the newest Season "The Secret of Skinwalker Ranch"
There are strange GPS readings and electronic difficulties on the ranch. Strange things.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t>
  </si>
  <si>
    <t>f5AbkXxxj4E</t>
  </si>
  <si>
    <t>2022 05 30</t>
  </si>
  <si>
    <t>https://youtu.be/Ha1vuTvZ5GU</t>
  </si>
  <si>
    <t>Matt Pike vs NPR</t>
  </si>
  <si>
    <t>NPR wrote a profile on Matt Pike of #HighOnFire . It got crazy fast. Perhaps people are just reading too much into things.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DISCLAIMER ▀▄▀▄▀
► Everything we do could be considered performance art
► Satire and Parody are often used</t>
  </si>
  <si>
    <t>Ha1vuTvZ5GU</t>
  </si>
  <si>
    <t>2022 05 20</t>
  </si>
  <si>
    <t>https://youtu.be/kH8LvwtUao0</t>
  </si>
  <si>
    <t>Strange Space Force Logos</t>
  </si>
  <si>
    <t>We review some pretty interesting and creepy Space Force Logos.
From Episode:  OBDM1001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t>
  </si>
  <si>
    <t>kH8LvwtUao0</t>
  </si>
  <si>
    <t>2022 05 05</t>
  </si>
  <si>
    <t>https://youtu.be/NlmbuMia2fA</t>
  </si>
  <si>
    <t>The Alaskan Hairyman</t>
  </si>
  <si>
    <t>It's MONSTER MAY and MidNight Mike is talking about #bigfoot and the Alaskan Hairyman. Expedition Bigfoot season 3 is also talked about. Then at the end of the clip we take some phone calls about various cryptids.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obmd DogeCoin: D6XLEX89ybc55B4eQqz4cyfoctSaorFK9w</t>
  </si>
  <si>
    <t>NlmbuMia2fA</t>
  </si>
  <si>
    <t>2022 04 18</t>
  </si>
  <si>
    <t>https://youtu.be/TgKu4xhLQfo</t>
  </si>
  <si>
    <t>Rod Stewart, Antarctica, Cursed Painting, Ghost Lawyer and more!</t>
  </si>
  <si>
    <t>News Attack! Had to reupload due to copyright strike. For anyone asking: Where the show has been?
We got 2 strikes on YouTube for videos from 6 years ago. We still do the show twice a week, we just stream on other platforms. Our website has all the locations and download links. 
YouTube really don't like us and it's difficult to live stream here and still have a channel.
Rod Stewart fills potholes: 2:00
Chachos Restaurant, painkillers in tacos: 12:20
Cursed Paintings: 28:10
Post Office in Antarctica: 49:10
Ghost Lawyer: 56:35
Angry Ghost: 1:08:30
Drunk Disney Fight: 1:16:10
Arnold Schwarzenegger Slap Contest: 1:24:10
Man arrested 3 times in 16 hours: 1:42:20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obmd DogeCoin: D6XLEX89ybc55B4eQqz4cyfoctSaorFK9w
▀▄▀▄▀ DISCLAIMER ▀▄▀▄▀
► Everything we do could be considered performance art
► Satire and Parody are often used
► Facebook: https://www.facebook.com/obdmnews</t>
  </si>
  <si>
    <t>TgKu4xhLQfo</t>
  </si>
  <si>
    <t>2022 04 10</t>
  </si>
  <si>
    <t>https://youtu.be/GVPdIuErDvo</t>
  </si>
  <si>
    <t>UFO Abductions, DNA Harvesting and UFO News</t>
  </si>
  <si>
    <t>This is a montage of UFO Segments form the past 15 Episodes.
Alien Sexual Encounter from South America 1957: 1:20
Life Long Alien Sexual Encounter: 14:35
Havana Syndrome and the Secret Alien War: 23:14
Alien Sexual Encounter from China: 52:02
Ukraine Alien Abduction from the 2000s: 1:08:40
Man on meth Fights Alien: 1:25:02
Black Triangle over Ireland: 1:31:18
Redacted UFO Report: 1:36:44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obmd DogeCoin: D6XLEX89ybc55B4eQqz4cyfoctSaorFK9w</t>
  </si>
  <si>
    <t>GVPdIuErDvo</t>
  </si>
  <si>
    <t>2022 02 14</t>
  </si>
  <si>
    <t>https://youtu.be/jwXLCaaHnAA</t>
  </si>
  <si>
    <t>Dillion T. Pickle is Missing!</t>
  </si>
  <si>
    <t>Who is Dillion T. Pickle you may ask? Well Dillion is a beloved mascot that was shoved in some luggage and lost and now people are worried for his safety.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obmd DogeCoin: D6XLEX89ybc55B4eQqz4cyfoctSaorFK9w</t>
  </si>
  <si>
    <t>jwXLCaaHnAA</t>
  </si>
  <si>
    <t>2022 02 13</t>
  </si>
  <si>
    <t>https://youtu.be/V-TGRs5ssQ4</t>
  </si>
  <si>
    <t>How to track Bigfoot for big money</t>
  </si>
  <si>
    <t>If you can find #bigfoot in Oklahoma in you make some major money. And with modern day tracking techniques, it's easier than ever.
By the way, this channel is pretty much dead. All the OBDM action is elsewhere on the internet. YouTube really really does not like us.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obmd DogeCoin: D6XLEX89ybc55B4eQqz4cyfoctSaorFK9w</t>
  </si>
  <si>
    <t>V-TGRs5ssQ4</t>
  </si>
  <si>
    <t>2022 01 19</t>
  </si>
  <si>
    <t>https://youtu.be/TWSMfPRHf3A</t>
  </si>
  <si>
    <t>Hollow Earth   Area 51 Entrance</t>
  </si>
  <si>
    <t>Colonel Billie Faye Woodard claims to have been abducted as a child and take to inner earth on a UFO. Later in life he joined the military and was tasked with communicating with the people of Inner Earth or Hollow Earth.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obmd DogeCoin: D6XLEX89ybc55B4eQqz4cyfoctSaorFK9w</t>
  </si>
  <si>
    <t>TWSMfPRHf3A</t>
  </si>
  <si>
    <t>2022 01 18</t>
  </si>
  <si>
    <t>https://youtu.be/aC6Fd_laxbs</t>
  </si>
  <si>
    <t>Time Slips and Time Travel</t>
  </si>
  <si>
    <t>Well, it turns out time travel is possible and it's all happening, in the multiverse.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obmd DogeCoin: D6XLEX89ybc55B4eQqz4cyfoctSaorFK9w</t>
  </si>
  <si>
    <t>aC6Fd_laxbs</t>
  </si>
  <si>
    <t>2022 01 17</t>
  </si>
  <si>
    <t>https://youtu.be/OmCYzk-i_js</t>
  </si>
  <si>
    <t>Hollow Earth   Hobbits vs Storks</t>
  </si>
  <si>
    <t>In his book "Gods with Amnesia" Robert Sepehr documents stories of a race of people from the north in the war with cranes / storks.
Additional Reading: http://karlshuker.blogspot.com/2014/01/flores-hobbits-and-giant-stork-of-doom.html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obmd DogeCoin: D6XLEX89ybc55B4eQqz4cyfoctSaorFK9wCopyright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obmd DogeCoin: D6XLEX89ybc55B4eQqz4cyfoctSaorFK9w</t>
  </si>
  <si>
    <t>OmCYzk-i_js</t>
  </si>
  <si>
    <t>2022 01 02</t>
  </si>
  <si>
    <t>https://youtu.be/Ldo4SiaqPsk</t>
  </si>
  <si>
    <t>Hybrid Super Soldiers   Humanzee</t>
  </si>
  <si>
    <t>China appears to be in the game of creating hybrid humans, much like the Soviets used to do. #Humanzee : A cross between a human and chimpanzee. Created to be strong and obedient workers. Not too dumb, but not too smart.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obmd DogeCoin: D6XLEX89ybc55B4eQqz4cyfoctSaorFK9w</t>
  </si>
  <si>
    <t>Ldo4SiaqPsk</t>
  </si>
  <si>
    <t>2021 12 31</t>
  </si>
  <si>
    <t>https://youtu.be/dmGrTt517I8</t>
  </si>
  <si>
    <t>The World's Fair that never was</t>
  </si>
  <si>
    <t>Howdie Mickoski joins OBDM to talk about the World's Fair that took placers in the late 1800s and early 1900s and their construction. How were they built? Is our history real?
Howdie's Book.
https://www.amazon.com/Exposing-Expositions-1851-1915-Ancient-America/dp/8269126616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obmd DogeCoin: D6XLEX89ybc55B4eQqz4cyfoctSaorFK9w</t>
  </si>
  <si>
    <t>dmGrTt517I8</t>
  </si>
  <si>
    <t>2021 12 16</t>
  </si>
  <si>
    <t>https://youtu.be/If0OcmS9c3U</t>
  </si>
  <si>
    <t>Psychic Bigfoot, UFOs and Portals</t>
  </si>
  <si>
    <t>Mike tells some stories of people encountering #Bigfoot and #UFOs in the same event. Later Mike talks about how Bigfoot maybe telepathic and how portals factor in to their travels.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Full Videos at Odysee: https://odysee.com/@obdm:0
► Twitter: https://twitter.com/obdmpod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obmd DogeCoin: D6XLEX89ybc55B4eQqz4cyfoctSaorFK9w</t>
  </si>
  <si>
    <t>If0OcmS9c3U</t>
  </si>
  <si>
    <t>2021 12 07</t>
  </si>
  <si>
    <t>https://youtu.be/c2s7XOKWsSQ</t>
  </si>
  <si>
    <t>UFO News</t>
  </si>
  <si>
    <t>UFOs are here and now the Pentagon is taking over. We'll probably get even less information. But don't worry, there isn't an #alien invasion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Odysee: https://odysee.com/@obdm:0
► Twitter: https://twitter.com/obdmpod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obmd DogeCoin: D6XLEX89ybc55B4eQqz4cyfoctSaorFK9w
▀▄▀▄▀ DISCLAIMER ▀▄▀▄▀
► Everything we do could be considered performance art
► Satire and Parody are often used
► Facebook: https://www.facebook.com/obdmnews</t>
  </si>
  <si>
    <t>c2s7XOKWsSQ</t>
  </si>
  <si>
    <t>2021 12 06</t>
  </si>
  <si>
    <t>https://youtu.be/4wSzoLeUZj8</t>
  </si>
  <si>
    <t>The Robot Take Over</t>
  </si>
  <si>
    <t>Robots are here and they are coming to live your live and or make your live more annoying to live. Robot butlers? No. You get robot mandate enforcers.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Odysee: https://odysee.com/@obdm:0
► Twitter: https://twitter.com/obdmpod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obmd DogeCoin: D6XLEX89ybc55B4eQqz4cyfoctSaorFK9w
▀▄▀▄▀ DISCLAIMER ▀▄▀▄▀
► Everything we do could be considered performance art
► Satire and Parody are often used
► Facebook: https://www.facebook.com/obdmnews</t>
  </si>
  <si>
    <t>4wSzoLeUZj8</t>
  </si>
  <si>
    <t>2021 11 29</t>
  </si>
  <si>
    <t>https://youtu.be/WAK16Wox2Es</t>
  </si>
  <si>
    <t>John Keel Predictions for the Year 2000</t>
  </si>
  <si>
    <t>We go over some of John Keel's predictions for the year 2000. He was on to something.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Odysee: https://odysee.com/@obdm:0
► Twitter: https://twitter.com/obdmpod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obmd DogeCoin: D6XLEX89ybc55B4eQqz4cyfoctSaorFK9w</t>
  </si>
  <si>
    <t>WAK16Wox2Es</t>
  </si>
  <si>
    <t>2021 11 28</t>
  </si>
  <si>
    <t>https://youtu.be/-f41HNeP0n4</t>
  </si>
  <si>
    <t>Pentagon Office of UFOs</t>
  </si>
  <si>
    <t>The Pentagon is taking UFOs seriously now. This new office will probably just create more secrecy around the topic and bottleneck information. 
Good luck, doesn't bother me.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Odysee: https://odysee.com/@obdm:0
► Twitter: https://twitter.com/obdmpod
► Instagram: obdmpod
► Email: ourbigdumbmouth at gmail
► RSS: http://ourbigdumbmouth.libsyn.com/rss
► iTunes: https://itunes.apple.com/us/podcast/our-big-dumb-mouth/id261189509?mt=2</t>
  </si>
  <si>
    <t>-f41HNeP0n4</t>
  </si>
  <si>
    <t>2021 11 26</t>
  </si>
  <si>
    <t>https://youtu.be/Lmivhh2Vi-Y</t>
  </si>
  <si>
    <t>Bigfoot attacks trailer   Dogman in Australia</t>
  </si>
  <si>
    <t>A couple in Whitehall Ohio had their trailer moved by a #Bigfoot. A UFO was seen days before the event. The connection between UFOs and Bigfoot is there.
In Australia, a man named "John" claims he was stalked buy a #Dogman over the course of a few days.
It's all happening
New links:
Kayaker claims to have photographed 'half-man, half-dog' creature
https://www.unexplained-mysteries.com/news/352798/kayaker-claims-to-have-photographed-half-man-half-dog-creature
Couple convinced 'Bigfoot' lifted heavy trailer after terrified wife saw 'two red eyes'
https://www.dailystar.co.uk/news/weird-news/couple-convinced-bigfoot-lifted-heavy-24954852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Odysee: https://odysee.com/@obdm:0
► Twitter: https://twitter.com/obdmpod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obmd DogeCoin: D6XLEX89ybc55B4eQqz4cyfoctSaorFK9w</t>
  </si>
  <si>
    <t>Lmivhh2Vi-Y</t>
  </si>
  <si>
    <t>2021 11 23</t>
  </si>
  <si>
    <t>https://youtu.be/zqfPyhXqBtU</t>
  </si>
  <si>
    <t>Man eats too much food at buffet. China tries to stop him.</t>
  </si>
  <si>
    <t>A man is china is just trying to live his life and the government is ruining his fun. His struggle is our struggle.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Odysee: https://odysee.com/@obdm:0
► Twitter: https://twitter.com/obdmpod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obmd DogeCoin: D6XLEX89ybc55B4eQqz4cyfoctSaorFK9w</t>
  </si>
  <si>
    <t>zqfPyhXqBtU</t>
  </si>
  <si>
    <t>2021 11 22</t>
  </si>
  <si>
    <t>https://youtu.be/Ba4PAOiC2BI</t>
  </si>
  <si>
    <t>Brown Friday. Everything you need to know to prepare</t>
  </si>
  <si>
    <t>Thanksgiving can be a difficult time of year for everyone and everything, especially toilets. People consume food and then they put stress on the sewage system. Too much stress. Watch out, Brown Friday is coming.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Odysee: https://odysee.com/@obdm:0
► Twitter: https://twitter.com/obdmpod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obmd DogeCoin: D6XLEX89ybc55B4eQqz4cyfoctSaorFK9w</t>
  </si>
  <si>
    <t>Ba4PAOiC2BI</t>
  </si>
  <si>
    <t>2021 11 21</t>
  </si>
  <si>
    <t>https://youtu.be/7oz_8IY0AKg</t>
  </si>
  <si>
    <t>Subway Tuna Lawsuit and woman throws money at a lion.</t>
  </si>
  <si>
    <t>People are suing Subway stated that Subway's tuna isn't really Tuna. 
Also a woman threw money at a lion in a zoo. Crazy stuff.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Odysee: https://odysee.com/@obdm:0
► Twitter: https://twitter.com/obdmpod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obmd DogeCoin: D6XLEX89ybc55B4eQqz4cyfoctSaorFK9w</t>
  </si>
  <si>
    <t>7oz_8IY0AKg</t>
  </si>
  <si>
    <t>2021 11 17</t>
  </si>
  <si>
    <t>https://youtu.be/hI9lzxyBDGE</t>
  </si>
  <si>
    <t>Martian Space Ketchup</t>
  </si>
  <si>
    <t>Heinz is back with a new product: Space Ketchup. Not a joke. They are spending massive amounts of money create Martian Ketchup.  Oh yeah and Arby's is making vodka that tastes like curly fries.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Odysee: https://odysee.com/@obdm:0
► Twitter: https://twitter.com/obdmpod
► Instagram: obdmpod
► Email: ourbigdumbmouth at gmail
► RSS: http://ourbigdumbmouth.libsyn.com/rss
► iTunes: https://itunes.apple.com/us/podcast/our-big-dumb-mouth/id261189509?mt=2</t>
  </si>
  <si>
    <t>hI9lzxyBDGE</t>
  </si>
  <si>
    <t>2021 11 16</t>
  </si>
  <si>
    <t>https://youtu.be/VcQed6I7xx0</t>
  </si>
  <si>
    <t>Christmas in a can</t>
  </si>
  <si>
    <t>To you long for those Christmas Favors but lack the ability to acquire those food items due to economic factors or supply chain issues? Well #Heinz has you covered.
#xmas
#heinz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Odysee: https://odysee.com/@obdm:0
► Twitter: https://twitter.com/obdmpod
► Instagram: obdmpod
► Email: ourbigdumbmouth at gmail
► RSS: http://ourbigdumbmouth.libsyn.com/rss
► iTunes: https://itunes.apple.com/us/podcast/our-big-dumb-mouth/id261189509?mt=2</t>
  </si>
  <si>
    <t>VcQed6I7xx0</t>
  </si>
  <si>
    <t>2021 11 15</t>
  </si>
  <si>
    <t>https://youtu.be/caKu4d2PNSU</t>
  </si>
  <si>
    <t>The Simulated Reality. Is Reality Real  Really.</t>
  </si>
  <si>
    <t>This this world a simulation? Are we part of an alien experiment? If this was a computer simulation, what kind of processing power would that require?
We talk about all these questions.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Odysee: https://odysee.com/@obdm:0
► Twitter: https://twitter.com/obdmpod
► Instagram: obdmpod
► Email: ourbigdumbmouth at gmail
► RSS: http://ourbigdumbmouth.libsyn.com/rss
► iTunes: https://itunes.apple.com/us/podcast/our-big-dumb-mouth/id261189509?mt=2</t>
  </si>
  <si>
    <t>caKu4d2PNSU</t>
  </si>
  <si>
    <t>2021 11 14</t>
  </si>
  <si>
    <t>https://youtu.be/BVNBRYDhgGg</t>
  </si>
  <si>
    <t>Captain Baked Beans</t>
  </si>
  <si>
    <t>Captain Bake Beans is here to save the day. 
And Pizza Hut is back on the menu. Big news day.
FYI there is an extra 5min or so of black screen at the end because i forget to edit correctly! My bad!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Odysee: https://odysee.com/@obdm:0
► Twitter: https://twitter.com/obdmpod
► Instagram: obdmpod
► Email: ourbigdumbmouth at gmail
► RSS: http://ourbigdumbmouth.libsyn.com/rss
► iTunes: https://itunes.apple.com/us/podcast/our-big-dumb-mouth/id261189509?mt=2</t>
  </si>
  <si>
    <t>BVNBRYDhgGg</t>
  </si>
  <si>
    <t>2021 10 19</t>
  </si>
  <si>
    <t>https://youtu.be/bM14gtDLTZE</t>
  </si>
  <si>
    <t>Asteroid Attacks Woman and Blowing Up Space Rocks</t>
  </si>
  <si>
    <t>Lots of #Asteroid news. NASA is talking about using nuclear weapons to redirect asteroids. Also, a woman was attacked by an asteroid while she was sleeping. This is the world.</t>
  </si>
  <si>
    <t>bM14gtDLTZE</t>
  </si>
  <si>
    <t>2021 10 18</t>
  </si>
  <si>
    <t>https://youtu.be/vFrcWkefMgQ</t>
  </si>
  <si>
    <t>Einstein and the Roswell Aliens</t>
  </si>
  <si>
    <t>Einstein's assistant said Albert was at #Roswell in 1947 to look at a crashed alien ship and some #alien bodies.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Odysee: https://odysee.com/@obdm:0
► Twitter: https://twitter.com/obdmpod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obmd DogeCoin: D6XLEX89ybc55B4eQqz4cyfoctSaorFK9w</t>
  </si>
  <si>
    <t>vFrcWkefMgQ</t>
  </si>
  <si>
    <t>2021 10 12</t>
  </si>
  <si>
    <t>https://youtu.be/1-X7atX5n0g</t>
  </si>
  <si>
    <t>Ghost Stories from Reddit</t>
  </si>
  <si>
    <t>We go over a few creepy #paranormal / #ghost stories from Reddit.</t>
  </si>
  <si>
    <t>1-X7atX5n0g</t>
  </si>
  <si>
    <t>2021 10 11</t>
  </si>
  <si>
    <t>https://youtu.be/Ht7fz98R1DM</t>
  </si>
  <si>
    <t>US Submarine hit UFO or something</t>
  </si>
  <si>
    <t>A US nuclear attack submarine has suffered damage after striking an unknown object in the South China Sea.
According to reports, the submarine - the USS Connecticut - had been submerged when it ran into an unidentified object somewhere in the Indo-Pacific region last week.
11 crew members were injured in the collision, however fortunately nobody was seriously hurt.
We also touch on the Russian Navy's encounters with UFOs(USOs).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Odysee: https://odysee.com/@obdm:0
► Twitter: https://twitter.com/obdmpod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obmd DogeCoin: D6XLEX89ybc55B4eQqz4cyfoctSaorFK9w</t>
  </si>
  <si>
    <t>Ht7fz98R1DM</t>
  </si>
  <si>
    <t>2021 10 05</t>
  </si>
  <si>
    <t>https://youtu.be/1EmtiASFygA</t>
  </si>
  <si>
    <t>William Shatner is going to space</t>
  </si>
  <si>
    <t>The Oscar Mayer Wiener Mobile is being offered to NASA to be used as they wish. Also, Captain Kirk is going to space. Finally. Or again.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Odysee: https://odysee.com/@obdm:0
► Twitter: https://twitter.com/obdmpod
► Instagram: obdmpod
► Email: ourbigdumbmouth at gmail
► RSS: http://ourbigdumbmouth.libsyn.com/rss
► iTunes: https://itunes.apple.com/us/podcast/our-big-dumb-mouth/id261189509?mt=2</t>
  </si>
  <si>
    <t>1EmtiASFygA</t>
  </si>
  <si>
    <t>2021 10 03</t>
  </si>
  <si>
    <t>https://youtu.be/tJDf5g_ePDU</t>
  </si>
  <si>
    <t>The Nature of UFOs</t>
  </si>
  <si>
    <t>We talk about alien abductions and play some clips from Ross Coulthart speaking about what he is being told about #UFOs #Aleins</t>
  </si>
  <si>
    <t>tJDf5g_ePDU</t>
  </si>
  <si>
    <t>2021 09 27</t>
  </si>
  <si>
    <t>https://youtu.be/DaBx9bHOH30</t>
  </si>
  <si>
    <t>The Rougarou   Skinwalkers, Dogmen and Werewolves</t>
  </si>
  <si>
    <t>Mike plays from clips from the newest Small Town Monsters movie: Skinwalker: Howl of the Rougarou
Then we go over some strange #Dogman encounters.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Odysee: https://odysee.com/@obdm:0
► Twitter: https://twitter.com/obdmpod
► Instagram: obdmpod
► Email: ourbigdumbmouth at gmail
► RSS: http://ourbigdumbmouth.libsyn.com/rss
► iTunes: https://itunes.apple.com/us/podcast/our-big-dumb-mouth/id261189509?mt=2</t>
  </si>
  <si>
    <t>DaBx9bHOH30</t>
  </si>
  <si>
    <t>2021 09 26</t>
  </si>
  <si>
    <t>https://youtu.be/OuL442FVHhk</t>
  </si>
  <si>
    <t>Del Taco App and the crazy naked guy who really wants taco sauce</t>
  </si>
  <si>
    <t>From Episode: OBDM939
We talk about the amazing new Del Taco phone app and some crazy guy who ordered tacos naked and went back for sauce. It's a crazy world
#Taco</t>
  </si>
  <si>
    <t>OuL442FVHhk</t>
  </si>
  <si>
    <t>2021 09 21</t>
  </si>
  <si>
    <t>https://youtu.be/T4zWmKWb_iY</t>
  </si>
  <si>
    <t>The Outlet Challenge and some Witch News</t>
  </si>
  <si>
    <t>Those crazy kids are at it again with the Outlet Challenge.  Then we talk about an older story about witches using hexes and spells to influence society.</t>
  </si>
  <si>
    <t>T4zWmKWb_iY</t>
  </si>
  <si>
    <t>2021 09 19</t>
  </si>
  <si>
    <t>https://youtu.be/d8aoRICqqXA</t>
  </si>
  <si>
    <t>Taco Bell Subscriptions</t>
  </si>
  <si>
    <t>You knew it was going to happen. Taco subscriptions. This is the future we demanded.
#TacoBell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Odysee: https://odysee.com/@obdm:0
► Twitter: https://twitter.com/obdmpod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t>
  </si>
  <si>
    <t>d8aoRICqqXA</t>
  </si>
  <si>
    <t>2021 09 12</t>
  </si>
  <si>
    <t>https://youtu.be/4HMKmyGv1x8</t>
  </si>
  <si>
    <t>Taco Sauce News   The Sleepless Woman   Mystery Explosions in Tennessee</t>
  </si>
  <si>
    <t>Three news stories that may or may not be important.
From Episode: OBDM936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Odysee: https://odysee.com/@obdm:0
► Twitter: https://twitter.com/obdmpod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t>
  </si>
  <si>
    <t>4HMKmyGv1x8</t>
  </si>
  <si>
    <t>2021 09 08</t>
  </si>
  <si>
    <t>https://youtu.be/MK1-RNNkSy4</t>
  </si>
  <si>
    <t>Demon can text you phone!</t>
  </si>
  <si>
    <t>It's a well-known fact the devil and the demons love technology and love to harass people so of course, they will use your phone to get at you. Beware!
Copyright Disclaimer Under Section 107 of the Copyright Act 1976, allowance is made for "fair use" for purposes such as criticism, comment, news reporting, teaching, scholarship, and research.
▀▄▀▄▀ CONTACT LINKS ▀▄▀▄▀
► Phone: 614-388-9109
► Skype: ourbigdumbmouth
► Website: http://obdmpod.com
► Twitch: https://www.twitch.tv/obdmpod
► DLive: https://dlive.tv/obdm
► Odysee: https://odysee.com/@obdm:0
► Twitter: https://twitter.com/obdmpod
► Instagram: obdmpod
► Email: ourbigdumbmouth at gmail
► RSS: http://ourbigdumbmouth.libsyn.com/rss
► iTunes: https://itunes.apple.com/us/podcast/our-big-dumb-mouth/id261189509?mt=2</t>
  </si>
  <si>
    <t>MK1-RNNkSy4</t>
  </si>
  <si>
    <t>2021 09 07</t>
  </si>
  <si>
    <t>https://youtu.be/lI-2FbxXQKA</t>
  </si>
  <si>
    <t>Steven Seagal is Beyond the Law</t>
  </si>
  <si>
    <t>steven seagal loves carrots and russia and cryptocoins</t>
  </si>
  <si>
    <t>lI-2FbxXQKA</t>
  </si>
  <si>
    <t>2021 08 31</t>
  </si>
  <si>
    <t>https://youtu.be/a5pP-nH4NbQ</t>
  </si>
  <si>
    <t>Bigfoot Game   Run Hide Die</t>
  </si>
  <si>
    <t>Clownbaby, Boogie, and Midnight Mike deploy to an unknown part of the world, probably in the Northwest or somewhere like that. to track down and capture Bigfoot. He's sad and alone, angry and hungry. Bigfoot is sneaky but we may just get the best of him yet.
#Bigfoot</t>
  </si>
  <si>
    <t>a5pP-nH4NbQ</t>
  </si>
  <si>
    <t>2021 08 30</t>
  </si>
  <si>
    <t>https://youtu.be/v8DNHXl9wJk</t>
  </si>
  <si>
    <t>Recent Bigfoot News and Sightings</t>
  </si>
  <si>
    <t>We know this about the Bigfoot: They are big, they have a muscular gluteus maximus and they are blurry.
#Bigfoot 
#Sasquatch
Copyright Disclaimer Under Section 107 of the Copyright Act 1976, allowance is made for "fair use" for purposes such as criticism, comment, news reporting, teaching, scholarship, and research.
▀▄▀▄▀ CONTACT LINKS ▀▄▀▄▀
► Phone: 614-388-9109
► Skype: ourbigdumbmouth
► Website: http://obdmpod.com
► Odysee: https://odysee.com/@obdm:0
► Twitter: https://twitter.com/obdmpod
► Facebook: https://www.facebook.com/obdmnews
► Instagram: obdmpod
► Email: ourbigdumbmouth at gmail
► RSS: http://ourbigdumbmouth.libsyn.com/rss
► iTunes: https://itunes.apple.com/us/podcast/our-big-dumb-mouth/id261189509?mt=2</t>
  </si>
  <si>
    <t>v8DNHXl9wJk</t>
  </si>
  <si>
    <t>2021 08 29</t>
  </si>
  <si>
    <t>https://youtu.be/-e-FFue92Qc</t>
  </si>
  <si>
    <t>The Car Jacker and The Taiwan Ghost Month</t>
  </si>
  <si>
    <t>Strange stories for strange times. It's all happening and we can't stop it.
#taiwan #stoppumping
Copyright Disclaimer Under Section 107 of the Copyright Act 1976, allowance is made for "fair use" for purposes such as criticism, comment, news reporting, teaching, scholarship, and research.
▀▄▀▄▀ CONTACT LINKS ▀▄▀▄▀
► Phone: 614-388-9109
► Skype: ourbigdumbmouth
► Website: http://obdmpod.com
► Odysee: https://odysee.com/@obdm:0
► Twitter: https://twitter.com/obdmpod
► Facebook: https://www.facebook.com/obdmnews
► Instagram: obdmpod
► Email: ourbigdumbmouth at gmail
► RSS: http://ourbigdumbmouth.libsyn.com/rss
► iTunes: https://itunes.apple.com/us/podcast/our-big-dumb-mouth/id261189509?mt=2</t>
  </si>
  <si>
    <t>-e-FFue92Qc</t>
  </si>
  <si>
    <t>2021 08 24</t>
  </si>
  <si>
    <t>https://youtu.be/2AFcuDGyvDs</t>
  </si>
  <si>
    <t>Michael Jackson Lives!!! inside a woman named Kathleen</t>
  </si>
  <si>
    <t>From Episode: OBDM930
Medium Kathleen, who also reckons she's the reincarnation of Marilyn Monroe, says she's been in a relationship with Michael Jackson's ghost for several years.
#MichaelJackson
#Ghosts
Copyright Disclaimer Under Section 107 of the Copyright Act 1976, allowance is made for "fair use" for purposes such as criticism, comment, news reporting, teaching, scholarship, and research.
▀▄▀▄▀ CONTACT LINKS ▀▄▀▄▀
► Phone: 614-388-9109
► Skype: ourbigdumbmouth
► Website: http://obdmpod.com
► Odysee: https://odysee.com/@obdm:0
► Twitter: https://twitter.com/obdmpod
► Facebook: https://www.facebook.com/obdmnews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t>
  </si>
  <si>
    <t>2AFcuDGyvDs</t>
  </si>
  <si>
    <t>2021 08 22</t>
  </si>
  <si>
    <t>https://youtu.be/JIAnlUyIt28</t>
  </si>
  <si>
    <t>The old studio and apartment. 2010</t>
  </si>
  <si>
    <t>Mike recovered a hard drive and found some old videos.
This was the apartment where Mike and Steve started the OBDM Podcast. It was a scummy bunker apartment.</t>
  </si>
  <si>
    <t>JIAnlUyIt28</t>
  </si>
  <si>
    <t>2021 08 20</t>
  </si>
  <si>
    <t>https://youtu.be/jEfakvpiCEw</t>
  </si>
  <si>
    <t>Horrible Alien Base Disclosure Audio and old naked men fighting on the street.</t>
  </si>
  <si>
    <t>From Episode: OBDM929
Mike's some bad audio of a Retired intelligence official claims to know where an alien base is hidden in the Mojave Desert. It's bad.
Then we talk about some make guys fighting.
Copyright Disclaimer Under Section 107 of the Copyright Act 1976, allowance is made for "fair use" for purposes such as criticism, comment, news reporting, teaching, scholarship, and research.
▀▄▀▄▀ CONTACT LINKS ▀▄▀▄▀
► Phone: 614-388-9109
► Skype: ourbigdumbmouth
► Website: http://obdmpod.com
► Odysee: https://odysee.com/@obdm:0
► Twitter: https://twitter.com/obdmpod
► Facebook: https://www.facebook.com/obdmnews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t>
  </si>
  <si>
    <t>jEfakvpiCEw</t>
  </si>
  <si>
    <t>2021 08 19</t>
  </si>
  <si>
    <t>https://youtu.be/6Ctx9WxQ3Io</t>
  </si>
  <si>
    <t>Bigfoot Birthday Party</t>
  </si>
  <si>
    <t>Some parents thought it would be a good idea to hire a person dressed up as a bigfoot to entertain the kids at a birthday party.
From episode: OBDM928
Copyright Disclaimer Under Section 107 of the Copyright Act 1976, allowance is made for "fair use" for purposes such as criticism, comment, news reporting, teaching, scholarship, and research.
▀▄▀▄▀ CONTACT LINKS ▀▄▀▄▀
► Phone: 614-388-9109
► Skype: ourbigdumbmouth
► Website: http://obdmpod.com
► Odysee: https://odysee.com/@obdm:0
► Twitter: https://twitter.com/obdmpod
► Facebook: https://www.facebook.com/obdmnews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t>
  </si>
  <si>
    <t>6Ctx9WxQ3Io</t>
  </si>
  <si>
    <t>2021 08 15</t>
  </si>
  <si>
    <t>https://youtu.be/EARXkebuvVk</t>
  </si>
  <si>
    <t>Pascagoula UFO Abduction and Fake Aliens</t>
  </si>
  <si>
    <t>This segment is from episode: OBDM927
For full episodes, see links below.
Gordo (Those Conspiracy Guy) and Mike take about the Pascagoula UFO Abduction. Mike plays some audio from the newest UFO Netflix series and Gordo suspects that these alien abductions may be a government program. Mike believes, Gordo believes in something else. 
Those Conspiracy Guys: https://taplink.cc/thoseconspiracyguys
Copyright Disclaimer Under Section 107 of the Copyright Act 1976, allowance is made for "fair use" for purposes such as criticism, comment, news reporting, teaching, scholarship, and research.
▀▄▀▄▀ CONTACT LINKS ▀▄▀▄▀
► Phone: 614-388-9109
► Skype: ourbigdumbmouth
► Website: http://obdmpod.com
► Odysee: https://odysee.com/@obdm:0
► Twitter: https://twitter.com/obdmpod
► Facebook: https://www.facebook.com/obdmnews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t>
  </si>
  <si>
    <t>EARXkebuvVk</t>
  </si>
  <si>
    <t>2021 08 08</t>
  </si>
  <si>
    <t>https://youtu.be/VGuyjHhjY6k</t>
  </si>
  <si>
    <t>Project Blue Beam   Steven Greer on Alex Jones</t>
  </si>
  <si>
    <t>from episode: OBDM925
For full video episodes, checkout Odysee: https://odysee.com/@obdm
For full Audio Podcast go to our website for links:  http://ourbigdumbmouth.com/</t>
  </si>
  <si>
    <t>VGuyjHhjY6k</t>
  </si>
  <si>
    <t>2021 08 05</t>
  </si>
  <si>
    <t>https://youtu.be/HtjRuFrKgVQ</t>
  </si>
  <si>
    <t xml:space="preserve">Where’s the show </t>
  </si>
  <si>
    <t>obdmpod.com</t>
  </si>
  <si>
    <t>HtjRuFrKgVQ</t>
  </si>
  <si>
    <t>2021 05 17</t>
  </si>
  <si>
    <t>https://youtu.be/iUraXs7mtZw</t>
  </si>
  <si>
    <t>Humanoid Encounters  The Divers</t>
  </si>
  <si>
    <t>During my readings about alien and #humanoid encounters, I noticed groupings.
Humans would see:
1. Dwarf like humanoids
2. a set up 3 humanoids
or
3. humanoids in skin-tight "diving" suits
Oftentimes these aliens in diving suits are described as being silver or shiny.
Sometimes they appear #underwater and sometimes on land.
Copyright Disclaimer Under Section 107 of the Copyright Act 1976, allowance is made for "fair use" for purposes such as criticism, comment, news reporting, teaching, scholarship, and research.
▀▄▀▄▀ CONTACT LINKS ▀▄▀▄▀
► Phone: 614-388-9109
► Website: http://obdmpod.com
► Twitter: https://twitter.com/obdmpod
► Facebook: https://www.facebook.com/obdmnews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obmd DogeCoin: D6XLEX89ybc55B4eQqz4cyfoctSaorFK9w
▀▄▀▄▀ DISCLAIMER ▀▄▀▄▀
► Everything we do could be considered performance art
► Satire and Parody are often used
▀▄▀▄▀ LISTEN LINKS ▀▄▀▄▀
► YouTube | OBDM VIDEOS : https://www.youtube.com/user/ourbigdumbmouth
► YouTube | OBDM POD | 2nd Channel: https://www.youtube.com/channel/UCrj4SPfo5ySkEnyaQAW5zvA
► Twitch: https://www.twitch.tv/obdmpod
► DLive: https://dlive.tv/obdm
► RSS: http://ourbigdumbmouth.libsyn.com/rss
► iTunes: https://itunes.apple.com/us/podcast/our-big-dumb-mouth/id261189509?mt=2
▀▄▀▄▀ DISCLAIMER ▀▄▀▄▀
► Everything we do could be considered performance art
► Satire and Parody are often used
► OBDM T-Shirt: https://teespring.com/obdm-dino-wizard?73d3a50c4b#pid=46&amp;cid=2753&amp;sid=front</t>
  </si>
  <si>
    <t>iUraXs7mtZw</t>
  </si>
  <si>
    <t>2021 05 16</t>
  </si>
  <si>
    <t>https://youtu.be/ssR0ykYKFyU</t>
  </si>
  <si>
    <t>Phasmophobia   The Second Attempt</t>
  </si>
  <si>
    <t>Mike, Clownbaby and Boogie try to hunt ghosts. Again.</t>
  </si>
  <si>
    <t>ssR0ykYKFyU</t>
  </si>
  <si>
    <t>https://youtu.be/c_DQFgR4McA</t>
  </si>
  <si>
    <t xml:space="preserve"> Mosquito  by Chris  Spanky  Hughes</t>
  </si>
  <si>
    <t>Spanky Links: https://linktr.ee/spankyhughes​​
From a demo session recorded on May 5th 2011.
RIP Chris "Spanky" Hughes: 1978 - 2021</t>
  </si>
  <si>
    <t>c_DQFgR4McA</t>
  </si>
  <si>
    <t>2021 05 11</t>
  </si>
  <si>
    <t>https://youtu.be/LrUraEfnEUc</t>
  </si>
  <si>
    <t>Humanoid Encounters  They Come in Threes</t>
  </si>
  <si>
    <t>Throughout my reading, I have noticed that humanoid / alien encounters often happen when a human encounters three humanoids. Dwarves, elves, grey aliens, they care coming in threes. 
I believe when you see a set of 3 humanoids, they are on a mission beyond communication with a human. It's probably for research. 
#HumanoidEncouter
Copyright Disclaimer Under Section 107 of the Copyright Act 1976, allowance is made for "fair use" for purposes such as criticism, comment, news reporting, teaching, scholarship, and research.
▀▄▀▄▀ CONTACT LINKS ▀▄▀▄▀
► Phone: 614-388-9109
► Website: http://obdmpod.com
► Twitter: https://twitter.com/obdmpod
► Facebook: https://www.facebook.com/obdmnews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obmd DogeCoin: D6XLEX89ybc55B4eQqz4cyfoctSaorFK9w
▀▄▀▄▀ DISCLAIMER ▀▄▀▄▀
► Everything we do could be considered performance art
► Satire and Parody are often used
▀▄▀▄▀ LISTEN LINKS ▀▄▀▄▀
► YouTube | OBDM VIDEOS : https://www.youtube.com/user/ourbigdumbmouth
► YouTube | OBDM POD | 2nd Channel: https://www.youtube.com/channel/UCrj4SPfo5ySkEnyaQAW5zvA
► Twitch: https://www.twitch.tv/obdmpod
► DLive: https://dlive.tv/obdm
► RSS: http://ourbigdumbmouth.libsyn.com/rss
► iTunes: https://itunes.apple.com/us/podcast/our-big-dumb-mouth/id261189509?mt=2
▀▄▀▄▀ DISCLAIMER ▀▄▀▄▀
► Everything we do could be considered performance art
► Satire and Parody are often used
► OBDM T-Shirt: https://teespring.com/obdm-dino-wizard?73d3a50c4b#pid=46&amp;cid=2753&amp;sid=front</t>
  </si>
  <si>
    <t>LrUraEfnEUc</t>
  </si>
  <si>
    <t>2021 05 10</t>
  </si>
  <si>
    <t>https://youtu.be/u_8wmPHHkW4</t>
  </si>
  <si>
    <t>Phasmophobia   The First Attempt</t>
  </si>
  <si>
    <t>Mike, Clownbaby and Boogie try to hunt ghosts.
Copyright Disclaimer Under Section 107 of the Copyright Act 1976, allowance is made for "fair use" for purposes such as criticism, comment, news reporting, teaching, scholarship, and research.
▀▄▀▄▀ CONTACT LINKS ▀▄▀▄▀
► Phone: 614-388-9109
► Website: http://obdmpod.com
► Twitter: https://twitter.com/obdmpod
► Facebook: https://www.facebook.com/obdmnews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obmd DogeCoin: D6XLEX89ybc55B4eQqz4cyfoctSaorFK9w
▀▄▀▄▀ DISCLAIMER ▀▄▀▄▀
► Everything we do could be considered performance art
► Satire and Parody are often used
▀▄▀▄▀ LISTEN LINKS ▀▄▀▄▀
► YouTube | OBDM VIDEOS : https://www.youtube.com/user/ourbigdumbmouth
► YouTube | OBDM POD | 2nd Channel: https://www.youtube.com/channel/UCrj4SPfo5ySkEnyaQAW5zvA
► Twitch: https://www.twitch.tv/obdmpod
► DLive: https://dlive.tv/obdm
► RSS: http://ourbigdumbmouth.libsyn.com/rss
► iTunes: https://itunes.apple.com/us/podcast/our-big-dumb-mouth/id261189509?mt=2
▀▄▀▄▀ DISCLAIMER ▀▄▀▄▀
► Everything we do could be considered performance art
► Satire and Parody are often used
► OBDM T-Shirt: https://teespring.com/obdm-dino-wizard?73d3a50c4b#pid=46&amp;cid=2753&amp;sid=front</t>
  </si>
  <si>
    <t>u_8wmPHHkW4</t>
  </si>
  <si>
    <t>2021 05 09</t>
  </si>
  <si>
    <t>https://youtu.be/J-a5rS4YwIU</t>
  </si>
  <si>
    <t>Super Foreign Accent Syndrome</t>
  </si>
  <si>
    <t>A caller from Brazil had a head injury and was suddenly able to understand English. 
Copyright Disclaimer Under Section 107 of the Copyright Act 1976, allowance is made for "fair use" for purposes such as criticism, comment, news reporting, teaching, scholarship, and research.
▀▄▀▄▀ CONTACT LINKS ▀▄▀▄▀
► Phone: 614-388-9109
► Website: http://obdmpod.com
► Twitter: https://twitter.com/obdmpod
► Facebook: https://www.facebook.com/obdmnews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obmd DogeCoin: D6XLEX89ybc55B4eQqz4cyfoctSaorFK9w
▀▄▀▄▀ DISCLAIMER ▀▄▀▄▀
► Everything we do could be considered performance art
► Satire and Parody are often used
▀▄▀▄▀ LISTEN LINKS ▀▄▀▄▀
► YouTube | OBDM VIDEOS : https://www.youtube.com/user/ourbigdumbmouth
► YouTube | OBDM POD | 2nd Channel: https://www.youtube.com/channel/UCrj4SPfo5ySkEnyaQAW5zvA
► Twitch: https://www.twitch.tv/obdmpod
► DLive: https://dlive.tv/obdm
► RSS: http://ourbigdumbmouth.libsyn.com/rss
► iTunes: https://itunes.apple.com/us/podcast/our-big-dumb-mouth/id261189509?mt=2
▀▄▀▄▀ DISCLAIMER ▀▄▀▄▀
► Everything we do could be considered performance art
► Satire and Parody are often used
► OBDM T-Shirt: https://teespring.com/obdm-dino-wizard?73d3a50c4b#pid=46&amp;cid=2753&amp;sid=front</t>
  </si>
  <si>
    <t>J-a5rS4YwIU</t>
  </si>
  <si>
    <t>2021 05 07</t>
  </si>
  <si>
    <t>https://youtu.be/J0jFSoGRxSY</t>
  </si>
  <si>
    <t>Spanky Links: https://linktr.ee/spankyhughes​​​
From a demo session recorded on May 5th 2011.
RIP Chris "Spanky" Hughes: 1978 - 2021</t>
  </si>
  <si>
    <t>J0jFSoGRxSY</t>
  </si>
  <si>
    <t>2021 05 06</t>
  </si>
  <si>
    <t>https://youtu.be/KLvlMQcWFPs</t>
  </si>
  <si>
    <t>Blowtorch’s girl friend broke his heart</t>
  </si>
  <si>
    <t>Blowtorch’s GF went through his phone and found some “bad” stuff. He messed up and sounds like he genuinely feels bad. 
Hey Blowtorch’s girl friend, talk to him and try to work it out. 
This life is too short. If you truly love each other, communicate and please understand we fail each other.</t>
  </si>
  <si>
    <t>KLvlMQcWFPs</t>
  </si>
  <si>
    <t>2021 05 03</t>
  </si>
  <si>
    <t>https://youtu.be/Snr-wWnUeiw</t>
  </si>
  <si>
    <t xml:space="preserve"> Praise the Name  by Chris  Spanky  Hughes</t>
  </si>
  <si>
    <t>Snr-wWnUeiw</t>
  </si>
  <si>
    <t>2021 05 02</t>
  </si>
  <si>
    <t>https://youtu.be/fZjl0XEPWoE</t>
  </si>
  <si>
    <t>Devour! Game Play</t>
  </si>
  <si>
    <t>Midngiht Mike, Clownbaby and Boogie try to take down a some demon ghost thing in a haunted house. Things do not go well.</t>
  </si>
  <si>
    <t>fZjl0XEPWoE</t>
  </si>
  <si>
    <t>2021 04 30</t>
  </si>
  <si>
    <t>https://youtu.be/3jMxqxF9V10</t>
  </si>
  <si>
    <t>Chris  Spanky  Hughes - Best of Poop Squad pt.4</t>
  </si>
  <si>
    <t>Chris "Spanky" Hughes was a multi-talent musician and artist. He and his(and mine) friend Brian Samakis produced some strange Hip-Hop in the vein of Ween and Beck and Butthole Surfers. Awesome stuff.
Probably recorded between: 1999 - 2002
RIP: Chris "Spanky" Hughes</t>
  </si>
  <si>
    <t>3jMxqxF9V10</t>
  </si>
  <si>
    <t>https://youtu.be/JZBW_g_Holk</t>
  </si>
  <si>
    <t>Humanoid Encounters  Dwarves</t>
  </si>
  <si>
    <t>Humans have been encountering some strange entities throughout recorded history. As the era changes so do the perceptions of those events and the descriptions of the creatures but they all could be from a single source. There are common elements. Here at OBDM, we try to document some of these strange stories with common elements. 
This segment focuses on people who encounter #Humanoid​ #Dwarves​
This is from Episode: OBDM866
Example:
Location: Souza, Paraiba, Brazil.
Date: 1950.
Time: Unknown.
Silvia Medeiros saw on her farm near the city, a large disc-shaped object that
landed in a field. A hatch opened and three small creatures resembling dwarfs emerged.
For 15 minutes they walked and looked around, seemingly looking for something. The
small men finally collected some rocks and went back inside the craft, which promptly
took off at high speed.
HC addendum.
Source: Centro Paraibano de Ufologia.
Copyright Disclaimer Under Section 107 of the Copyright Act 1976, allowance is made for "fair use" for purposes such as criticism, comment, news reporting, teaching, scholarship, and research.
▀▄▀▄▀ CONTACT LINKS ▀▄▀▄▀
► Phone: 614-388-9109
► Website: http://obdmpod.com
► Twitter: https://twitter.com/obdmpod
► Facebook: https://www.facebook.com/obdmnews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
send obdm bitcoin: 14DGZFByT5U35ZVVvo9SpzbJV6bHuNVJRa
send obdm ether: 0x9A16c85CcB3A1B3c8073376b316Cd45F4B359413
send obdm steller: GB3LGRWRLLPCWPKJSYNGMUQIZWCQ35UD3LCQIZJRPTFJOHHM7G4AOOKI
send obmd DogeCoin: D6XLEX89ybc55B4eQqz4cyfoctSaorFK9w
▀▄▀▄▀ DISCLAIMER ▀▄▀▄▀
► Everything we do could be considered performance art
► Satire and Parody are often used
▀▄▀▄▀ LISTEN LINKS ▀▄▀▄▀
► YouTube | OBDM VIDEOS : https://www.youtube.com/user/ourbigdumbmouth
► YouTube | OBDM POD | 2nd Channel: https://www.youtube.com/channel/UCrj4SPfo5ySkEnyaQAW5zvA
► Twitch: https://www.twitch.tv/obdmpod
► DLive: https://dlive.tv/obdm
► RSS: http://ourbigdumbmouth.libsyn.com/rss
► iTunes: https://itunes.apple.com/us/podcast/our-big-dumb-mouth/id261189509?mt=2
▀▄▀▄▀ DISCLAIMER ▀▄▀▄▀
► Everything we do could be considered performance art
► Satire and Parody are often used
► OBDM T-Shirt: https://teespring.com/obdm-dino-wizard?73d3a50c4b#pid=46&amp;cid=2753&amp;sid=front</t>
  </si>
  <si>
    <t>JZBW_g_Holk</t>
  </si>
  <si>
    <t>2021 04 20</t>
  </si>
  <si>
    <t>https://youtu.be/sKokjzN2YVs</t>
  </si>
  <si>
    <t>Man smashes up Alice Cooper's restaurant (Mike and Spanky)</t>
  </si>
  <si>
    <t>Mike and Spanky read a story about a man smashing up Alice Cooper's restaurant in Phoenix Arizona. Then they get sucked into the menu items and all the wonderful names ...
This segment is from Nov 11, 2013.
Episode: OBDM345</t>
  </si>
  <si>
    <t>sKokjzN2YVs</t>
  </si>
  <si>
    <t>2021 04 19</t>
  </si>
  <si>
    <t>https://youtu.be/f0jXJ8i4OEg</t>
  </si>
  <si>
    <t>Chris  Spanky  Hughes - Best of Poop Squad pt.3</t>
  </si>
  <si>
    <t>f0jXJ8i4OEg</t>
  </si>
  <si>
    <t>2021 04 04</t>
  </si>
  <si>
    <t>https://youtu.be/nP0iCn8pewE</t>
  </si>
  <si>
    <t>Chris  Spanky  Hughes - Best of Poop Squad pt.2</t>
  </si>
  <si>
    <t>nP0iCn8pewE</t>
  </si>
  <si>
    <t>2021 03 31</t>
  </si>
  <si>
    <t>https://youtu.be/LoUyXKKnYAc</t>
  </si>
  <si>
    <t>Chris  Spanky  Hughes - Best of Poop Squad pt.1</t>
  </si>
  <si>
    <t>LoUyXKKnYAc</t>
  </si>
  <si>
    <t>2021 03 26</t>
  </si>
  <si>
    <t>https://youtu.be/wxzCDT2hZOg</t>
  </si>
  <si>
    <t xml:space="preserve"> Baby Steps to Hell  by Chris  Spanky  Hughes</t>
  </si>
  <si>
    <t>wxzCDT2hZOg</t>
  </si>
  <si>
    <t>2021 03 24</t>
  </si>
  <si>
    <t>https://youtu.be/wdRzIkG0DnM</t>
  </si>
  <si>
    <t xml:space="preserve"> Functioning  by Chris  Spanky  Hughes</t>
  </si>
  <si>
    <t>wdRzIkG0DnM</t>
  </si>
  <si>
    <t>2021 03 22</t>
  </si>
  <si>
    <t>https://youtu.be/qHajl03kl8o</t>
  </si>
  <si>
    <t>Bob Dylan's  The Lonesome Death of Hattie Carrol   by Chris  Spanky  Hughes (cover song)</t>
  </si>
  <si>
    <t>Spanky Links: https://linktr.ee/spankyhughes​​
From a demo session recorded on May 5th 2011.
RIP Chris "Spanky" Hughes: 1978 - 2021
Photo by: Bryce Laughlin</t>
  </si>
  <si>
    <t>qHajl03kl8o</t>
  </si>
  <si>
    <t>2021 03 21</t>
  </si>
  <si>
    <t>https://youtu.be/LRod0KxGnBo</t>
  </si>
  <si>
    <t xml:space="preserve"> Tuscaloosa  by Chris  Spanky  Hughes</t>
  </si>
  <si>
    <t>Spanky Links: https://linktr.ee/spankyhughes​
From a demo session recorded on May 5th 2011.
RIP Chris "Spanky" Hughes: 1978 - 2021</t>
  </si>
  <si>
    <t>LRod0KxGnBo</t>
  </si>
  <si>
    <t>2021 03 18</t>
  </si>
  <si>
    <t>https://youtu.be/HBae1e_LeiE</t>
  </si>
  <si>
    <t xml:space="preserve"> Hermit Blues  by Chris  Spanky  Hughes</t>
  </si>
  <si>
    <t>Spanky Links: https://linktr.ee/spankyhughes
From a demo session recorded on May 5th 2011. 
I'll be releasing more. As I am hearing them I am uploading them. Spanky never showed me these demos, or else I would have demanded he record them in full! 
He was amazing.
RIP Chris "Spanky" Hughes: 1978 - 2021
- Mike</t>
  </si>
  <si>
    <t>HBae1e_LeiE</t>
  </si>
  <si>
    <t>https://youtu.be/1GuyKgNgJMU</t>
  </si>
  <si>
    <t xml:space="preserve"> I Gotta Rash  by Odd Vocado (Spanky)</t>
  </si>
  <si>
    <t>This is one of Spanky's many projects. Recorded in 2011.
For all Spanky Links: https://linktr.ee/spankyhughes
all songs were written by Odd Vocado / Chris Cornetet, Chris "Spanky" Hughes, and J. R. Fisher in the fall of 2011
RIP Chris "Spanky" Hughes: 1978 - 2021</t>
  </si>
  <si>
    <t>1GuyKgNgJMU</t>
  </si>
  <si>
    <t>2021 03 08</t>
  </si>
  <si>
    <t>https://youtu.be/iwlnCHLwwgc</t>
  </si>
  <si>
    <t>10 Minutes of Chicks!!!</t>
  </si>
  <si>
    <t>Totally insane footage of some chicks</t>
  </si>
  <si>
    <t>iwlnCHLwwgc</t>
  </si>
  <si>
    <t>2021 03 05</t>
  </si>
  <si>
    <t>https://youtu.be/pxfW_RIET-g</t>
  </si>
  <si>
    <t>Spanky does Johnny Cash singing modern songs</t>
  </si>
  <si>
    <t>From Episode: OBDM375
Spanky does his best Johnny Cash impression, sing songs like: "Hit me baby one more time", "I would walk 500 miles" and "Pour some sugar on me".
It's amazing how he could focus in on the basic elements of the song and tweek it for Johnny Cash.
RIP Chris "Spanky" Hughes: 1978 - 2021
Thanks to Herman for finding this segment from: April 29 2014</t>
  </si>
  <si>
    <t>pxfW_RIET-g</t>
  </si>
  <si>
    <t>2021 03 04</t>
  </si>
  <si>
    <t>https://youtu.be/m7P7q1Xop3k</t>
  </si>
  <si>
    <t>Chris  Spanky  Hughes - The Sea Shanty Song</t>
  </si>
  <si>
    <t>RIP Chris "Spanky" Hughes: 1978 - 2021
This was sent to me by Spanky a few weeks ago. We played in on the show and Cretched noted that it is not a sea shanty, but more of an Irish Pub song. But Spanky was firm in calling it a sea shanty. So it be!
I just did a quick master on this track. Spanky wrote and recorded the entire thing.</t>
  </si>
  <si>
    <t>m7P7q1Xop3k</t>
  </si>
  <si>
    <t>2021 03 02</t>
  </si>
  <si>
    <t>https://youtu.be/IeCoadSQbBU</t>
  </si>
  <si>
    <t xml:space="preserve"> Dumpster Baby  by Chris  Spanky  Hughes</t>
  </si>
  <si>
    <t>Written and performed by: Chris "Spanky" Hughes
Additional instrumentation and production by: Midnight Mike
RIP Chris "Spanky" Hughes: 1978 - 2021
After doing a podcast episode Spanky told me he wanted to record a song. He said he had an acoustic song called "Dumpster Baby". He acknowledged that "Family Guy" did some dumpster baby bit but really like this song, so we recorded it. I asked him to add electric guitar because I knew I wanted to make it more crazy than just an acoustic guitar song. I think he was pleased with how it came out. I love it.</t>
  </si>
  <si>
    <t>IeCoadSQbBU</t>
  </si>
  <si>
    <t>https://youtu.be/vXKSZz5VQkU</t>
  </si>
  <si>
    <t xml:space="preserve"> Keitel's Lament  by Chris  Spanky  Hughes</t>
  </si>
  <si>
    <t>Written and performed by: Chris "Spanky" Hughes
Additional instrumentation and production by: Midnight Mike
RIP Chris "Spanky" Hughes: 1978 - 2021
Spanky wrote this song, performed it live on the podcast and I urged him that we should record this. I said, "Let's make this like November Rain", and in one take, this is what we got! Spanky was the best.</t>
  </si>
  <si>
    <t>vXKSZz5VQkU</t>
  </si>
  <si>
    <t>2021 01 21</t>
  </si>
  <si>
    <t>https://youtu.be/NNDU3tl-okk</t>
  </si>
  <si>
    <t>Rare and Old UFO and Paranormal publications</t>
  </si>
  <si>
    <t>Mike rambles on about his collection of unread UFO and paranormal publications.</t>
  </si>
  <si>
    <t>NNDU3tl-okk</t>
  </si>
  <si>
    <t>2020 12 28</t>
  </si>
  <si>
    <t>https://youtu.be/1sbZnguJl8I</t>
  </si>
  <si>
    <t>The Men in Black   A brief overview</t>
  </si>
  <si>
    <t>Who are the #MenInBlack ? We play some audio clips that gives a brief overview of the phenomenon. Staring in 1947 to the 1960s, Men in Black have been seen and encountered after major #UFO events. Are they part of a government organization? Are they aliens? Or something else ...
Copyright Disclaimer Under Section 107 of the Copyright Act 1976, allowance is made for "fair use" for purposes such as criticism, comment, news reporting, teaching, scholarship, and research.
▀▄▀▄▀ LINKS ▀▄▀▄▀
► Phone: 614-388-9109
► Website: http://obdmpod.com
► Patreon: https://www.patreon.com/obdm
► YouTube: https://www.youtube.com/user/ourbigdumbmouth
► YouTube 2nd Channel: https://www.youtube.com/channel/UCrj4SPfo5ySkEnyaQAW5zvA
► Twitter: https://twitter.com/obdmpod
► Instagram: obdmpod
► RSS: http://ourbigdumbmouth.libsyn.com/rss
► iTunes: https://itunes.apple.com/us/podcast/our-big-dumb-mouth/id261189509?mt=2
► Twitter: https://twitter.com/obdmpod
► Facebook: https://www.facebook.com/obdmnews
► Everything we do could be considered performance art</t>
  </si>
  <si>
    <t>1sbZnguJl8I</t>
  </si>
  <si>
    <t>2020 12 27</t>
  </si>
  <si>
    <t>https://youtu.be/8nV0B9tEsI8</t>
  </si>
  <si>
    <t>Missing 411  Animal Abductions</t>
  </si>
  <si>
    <t>Mike goes over two cases from the newest #Missing411 book: #Montana
In these cases, the kids seem to have been taken by animals, according to the witnesses.
Please support David Paulites and his work, but a book direct from him by visiting his CanAmMissing website or by hitting his YouTube page.
Copyright Disclaimer Under Section 107 of the Copyright Act 1976, allowance is made for "fair use" for purposes such as criticism, comment, news reporting, teaching, scholarship, and research.
▀▄▀▄▀ CONTACT LINKS ▀▄▀▄▀
► Phone: 614-388-9109
► Website: http://obdmpod.com
► Twitter: https://twitter.com/obdmpod
► Facebook: https://www.facebook.com/obdmnews
► Instagram: obdmpod
► Email: ourbigdumbmouth at gmail
▀▄▀▄▀ DONATE LINKS ▀▄▀▄▀
► Patreon: https://www.patreon.com/obdm
► Subscribe Star: https://www.subscribestar.com/obdm
► Crypto: https://streamlabs.com/ourbigdumbmouth/tip
▀▄▀▄▀ LISTEN LINKS ▀▄▀▄▀
► YouTube | OBDM VIDEOS : https://www.youtube.com/user/ourbigdumbmouth
► YouTube | OBDM POD | 2nd Channel: https://www.youtube.com/channel/UCrj4SPfo5ySkEnyaQAW5zvA
► Twitch: https://www.twitch.tv/obdmpod
► DLive: https://dlive.tv/obdm
► RSS: http://ourbigdumbmouth.libsyn.com/rss
► iTunes: https://itunes.apple.com/us/podcast/our-big-dumb-mouth/id261189509?mt=2
▀▄▀▄▀ DISCLAIMER ▀▄▀▄▀
► Everything we do could be considered performance art
► Satire and Parody are often used
► OBDM T-Shirt: https://teespring.com/obdm-dino-wizard?73d3a50c4b#pid=46&amp;cid=2753&amp;sid=front</t>
  </si>
  <si>
    <t>8nV0B9tEsI8</t>
  </si>
  <si>
    <t>2020 11 13</t>
  </si>
  <si>
    <t>https://youtu.be/5gkq2loE5aM</t>
  </si>
  <si>
    <t>Spanky &amp; Hambone &amp; Nic</t>
  </si>
  <si>
    <t>This is a casual show that touches on important topics such as:
- nicknames
- Mason Jars
- Mobile Bowling Ally
- The Goblin</t>
  </si>
  <si>
    <t>5gkq2loE5aM</t>
  </si>
  <si>
    <t>2020 10 18</t>
  </si>
  <si>
    <t>https://youtu.be/1QMJNi2uMXE</t>
  </si>
  <si>
    <t>Missing 411  The Hunter, The Alien and the Robot</t>
  </si>
  <si>
    <t>Mike talks about a case in the back of #Missing411 LAW page 301 that mentions the story of Donald Schrum. This guy was stuck in a tree while aliens and robots harassed him all night. He fought back and lived to tell the story. 
This segment is from episode: OBDM825
Copyright Disclaimer Under Section 107 of the Copyright Act 1976, allowance is made for "fair use" for purposes such as criticism, comment, news reporting, teaching, scholarship, and research.
▀▄▀▄▀ CONTACT LINKS ▀▄▀▄▀
► Phone: 614-388-9109
► Website: http://obdmpod.com
► Twitter: https://twitter.com/obdmpod
► Facebook: https://www.facebook.com/obdmnews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
▀▄▀▄▀ DISCLAIMER ▀▄▀▄▀
► Everything we do could be considered performance art
► Satire and Parody are often used
▀▄▀▄▀ LISTEN LINKS ▀▄▀▄▀
► YouTube | OBDM VIDEOS : https://www.youtube.com/user/ourbigdumbmouth
► YouTube | OBDM POD | 2nd Channel: https://www.youtube.com/channel/UCrj4SPfo5ySkEnyaQAW5zvA
► Twitch: https://www.twitch.tv/obdmpod
► DLive: https://dlive.tv/obdm
► RSS: http://ourbigdumbmouth.libsyn.com/rss
► iTunes: https://itunes.apple.com/us/podcast/our-big-dumb-mouth/id261189509?mt=2
▀▄▀▄▀ DISCLAIMER ▀▄▀▄▀
► Everything we do could be considered performance art
► Satire and Parody are often used
► OBDM T-Shirt: https://teespring.com/obdm-dino-wizard?73d3a50c4b#pid=46&amp;cid=2753&amp;sid=frontCopyright Disclaimer Under Section 107 of the Copyright Act 1976, allowance is made for "fair use" for purposes such as criticism, comment, news reporting, teaching, scholarship, and research.
▀▄▀▄▀ CONTACT LINKS ▀▄▀▄▀
► Phone: 614-388-9109
► Website: http://obdmpod.com
► Twitter: https://twitter.com/obdmpod
► Facebook: https://www.facebook.com/obdmnews
► Instagram: obdmpod
► Email: ourbigdumbmouth at gmail
► RSS: http://ourbigdumbmouth.libsyn.com/rss
► iTunes: https://itunes.apple.com/us/podcast/our-big-dumb-mouth/id261189509?mt=2
▀▄▀▄▀ DONATE LINKS ▀▄▀▄▀
► Patreon: https://www.patreon.com/obdm
► Subscribe Star: https://www.subscribestar.com/obdm
► Crypto: https://streamlabs.com/ourbigdumbmouth/tip
▀▄▀▄▀ DISCLAIMER ▀▄▀▄▀
► Everything we do could be considered performance art
► Satire and Parody are often used</t>
  </si>
  <si>
    <t>1QMJNi2uMXE</t>
  </si>
  <si>
    <t>2020 08 25</t>
  </si>
  <si>
    <t>https://youtu.be/WDXOaztVsCY</t>
  </si>
  <si>
    <t>Cutting Wood</t>
  </si>
  <si>
    <t>Mike is chopping dead trees, clearing the land</t>
  </si>
  <si>
    <t>WDXOaztVsCY</t>
  </si>
  <si>
    <t>2020 08 07</t>
  </si>
  <si>
    <t>https://youtu.be/6o5tENq3PBY</t>
  </si>
  <si>
    <t>Black Triangle UFOs</t>
  </si>
  <si>
    <t>A few people call in about their UFO experiences. The common theme is a darker, large UFO. No noise.
#UFO 
#UAP 
#BlackTriangle
From episodes: OBDM822, OBDM823
Copyright Disclaimer Under Section 107 of the Copyright Act 1976, allowance is made for "fair use" for purposes such as criticism, comment, news reporting, teaching, scholarship, and research.
▀▄▀▄▀ CONTACT LINKS ▀▄▀▄▀
► Phone: 614-388-9109
► Website: http://obdmpod.com
► Twitter: https://twitter.com/obdmpod
► Facebook: https://www.facebook.com/obdmnews
► Instagram: obdmpod
► Email: ourbigdumbmouth at gmail
▀▄▀▄▀ DONATE LINKS ▀▄▀▄▀
► Patreon: https://www.patreon.com/obdm
► Subscribe Star: https://www.subscribestar.com/obdm
► Crypto: https://streamlabs.com/ourbigdumbmouth/tip
▀▄▀▄▀ LISTEN LINKS ▀▄▀▄▀
► YouTube | OBDM VIDEOS : https://www.youtube.com/user/ourbigdumbmouth
► YouTube | OBDM POD | 2nd Channel: https://www.youtube.com/channel/UCrj4SPfo5ySkEnyaQAW5zvA
► Twitch: https://www.twitch.tv/obdmpod
► DLive: https://dlive.tv/obdm
► RSS: http://ourbigdumbmouth.libsyn.com/rss
► iTunes: https://itunes.apple.com/us/podcast/our-big-dumb-mouth/id261189509?mt=2
▀▄▀▄▀ DISCLAIMER ▀▄▀▄▀
► Everything we do could be considered performance art
► Satire and Parody are often used
► OBDM T-Shirt: https://teespring.com/obdm-dino-wizard?73d3a50c4b#pid=46&amp;cid=2753&amp;sid=front</t>
  </si>
  <si>
    <t>6o5tENq3PBY</t>
  </si>
  <si>
    <t>2020 07 17</t>
  </si>
  <si>
    <t>https://youtu.be/NloVzS5oAhA</t>
  </si>
  <si>
    <t>Tractor Talk  New OBDM Shows</t>
  </si>
  <si>
    <t>NloVzS5oAhA</t>
  </si>
  <si>
    <t>2020 07 08</t>
  </si>
  <si>
    <t>https://youtu.be/VmFixckA-5I</t>
  </si>
  <si>
    <t>X-Files and Black Eyed Kids</t>
  </si>
  <si>
    <t>This is an old clip from Jan 2016. Mike talks about the rebooted #XFiles series and all the conspiracies wrapped up in the first few episodes. Then Mike tells Clownbaby and Joe about #BlackEyedKids . They are creepy and don't appear to have "good" encounters with humans.
From Episode OBDM469: https://ourbigdumbmouth.libsyn.com/obdm469-x-files-and-black-eyed-children</t>
  </si>
  <si>
    <t>VmFixckA-5I</t>
  </si>
  <si>
    <t>2020 06 26</t>
  </si>
  <si>
    <t>https://youtu.be/CdERAHzjtRU</t>
  </si>
  <si>
    <t>The Count of St. Germain   Time Traveling Vampire</t>
  </si>
  <si>
    <t>The story Count of St.Germain is an interesting one. Rumors and legends surround his life and his abilities. He ran around in high society from the 1400s to the 1900s the stories say. An alchemist? A vampire? A fraud?
#Immortal #Vampire #TimeTravel
Copyright Disclaimer Under Section 107 of the Copyright Act 1976, allowance is made for "fair use" for purposes such as criticism, comment, news reporting, teaching, scholarship, and research.
▀▄▀▄▀ CONTACT LINKS ▀▄▀▄▀
► Phone: 614-388-9109
► Website: http://obdmpod.com
► Twitter: https://twitter.com/obdmpod
► Facebook: https://www.facebook.com/obdmnews
► Instagram: obdmpod
► Email: ourbigdumbmouth at gmail
▀▄▀▄▀ DONATE LINKS ▀▄▀▄▀
► Patreon: https://www.patreon.com/obdm
► Subscribe Star: https://www.subscribestar.com/obdm
► Crypto: https://streamlabs.com/ourbigdumbmouth/tip
▀▄▀▄▀ LISTEN LINKS ▀▄▀▄▀
► YouTube | OBDM VIDEOS : https://www.youtube.com/user/ourbigdumbmouth
► YouTube | OBDM POD | 2nd Channel: https://www.youtube.com/channel/UCrj4SPfo5ySkEnyaQAW5zvA
► Twitch: https://www.twitch.tv/obdmpod
► DLive: https://dlive.tv/obdm
► RSS: http://ourbigdumbmouth.libsyn.com/rss
► iTunes: https://itunes.apple.com/us/podcast/our-big-dumb-mouth/id261189509?mt=2
▀▄▀▄▀ DISCLAIMER ▀▄▀▄▀
► Everything we do could be considered performance art
► Satire and Parody are often used
► OBDM T-Shirt: https://teespring.com/obdm-dino-wizard?73d3a50c4b#pid=46&amp;cid=2753&amp;sid=front</t>
  </si>
  <si>
    <t>CdERAHzjtRU</t>
  </si>
  <si>
    <t>2020 06 25</t>
  </si>
  <si>
    <t>https://youtu.be/gX-CC6kudXY</t>
  </si>
  <si>
    <t>New Loch Ness Monster Photo</t>
  </si>
  <si>
    <t>There is a new photo of the #LochNess Monster. So say it's a fish, some say it's Nessy. We show the photo can go over the possibilities.
#Cryptozoology
Copyright Disclaimer Under Section 107 of the Copyright Act 1976, allowance is made for "fair use" for purposes such as criticism, comment, news reporting, teaching, scholarship, and research.
▀▄▀▄▀ CONTACT LINKS ▀▄▀▄▀
► Phone: 614-388-9109
► Website: http://obdmpod.com
► Twitter: https://twitter.com/obdmpod
► Facebook: https://www.facebook.com/obdmnews
► Instagram: obdmpod
► Email: ourbigdumbmouth at gmail
▀▄▀▄▀ DONATE LINKS ▀▄▀▄▀
► Patreon: https://www.patreon.com/obdm
► Subscribe Star: https://www.subscribestar.com/obdm
► Crypto: https://streamlabs.com/ourbigdumbmouth/tip
▀▄▀▄▀ LISTEN LINKS ▀▄▀▄▀
► YouTube | OBDM VIDEOS : https://www.youtube.com/user/ourbigdumbmouth
► YouTube | OBDM POD | 2nd Channel: https://www.youtube.com/channel/UCrj4SPfo5ySkEnyaQAW5zvA
► Twitch: https://www.twitch.tv/obdmpod
► DLive: https://dlive.tv/obdm
► RSS: http://ourbigdumbmouth.libsyn.com/rss
► iTunes: https://itunes.apple.com/us/podcast/our-big-dumb-mouth/id261189509?mt=2
▀▄▀▄▀ DISCLAIMER ▀▄▀▄▀
► Everything we do could be considered performance art
► Satire and Parody are often used
► OBDM T-Shirt: https://teespring.com/obdm-dino-wizard?73d3a50c4b#pid=46&amp;cid=2753&amp;sid=front</t>
  </si>
  <si>
    <t>gX-CC6kudXY</t>
  </si>
  <si>
    <t>2020 05 29</t>
  </si>
  <si>
    <t>https://youtu.be/UBpTh-vLqVo</t>
  </si>
  <si>
    <t>Hot Pocket Hoedown</t>
  </si>
  <si>
    <t>Join us on May 30th 2020 for the #HotPocket Hoedown. Joe has ever had a Hot Pocket,  so please be a part of the magic! Bring your own and eat with us as we read the news, take calls and talk about #HotPockets.</t>
  </si>
  <si>
    <t>UBpTh-vLqVo</t>
  </si>
  <si>
    <t>2020 04 10</t>
  </si>
  <si>
    <t>https://youtu.be/WUkvAOL9UzI</t>
  </si>
  <si>
    <t>Skull Valley Serenade</t>
  </si>
  <si>
    <t>Vocals: Chris &amp; Nic
Guitars &amp; Bass: Mike &amp; Rick
Production: Mike
Video Editing by: Mike &amp; Nic using found footage</t>
  </si>
  <si>
    <t>WUkvAOL9UzI</t>
  </si>
  <si>
    <t>2020 03 16</t>
  </si>
  <si>
    <t>https://youtu.be/y98krppOdsc</t>
  </si>
  <si>
    <t>Hunting Bigfoot   The Game, part 2</t>
  </si>
  <si>
    <t>Mike, Boogie, Hammer and Mani are back in the game trying to hunt #Bigfoot. Things don't go so well.</t>
  </si>
  <si>
    <t>y98krppOdsc</t>
  </si>
  <si>
    <t>2020 02 26</t>
  </si>
  <si>
    <t>https://youtu.be/0xFF7cxxhPs</t>
  </si>
  <si>
    <t>Hunting Bigfoot   The Game</t>
  </si>
  <si>
    <t>Mike, Boogie &amp; Hammer are out hunting bigfoot while Mani is giving information and support.
They run into trouble and things don't go as planned.
#Bigfoot #Steam
Copyright Disclaimer Under Section 107 of the Copyright Act 1976, allowance is made for "fair use" for purposes such as criticism, comment, news reporting, teaching, scholarship, and research.
▀▄▀▄▀ LINKS ▀▄▀▄▀
► Phone: 614-388-9109
► Website: http://obdmpod.com
► Patreon: https://www.patreon.com/obdm
► Subscribe Star: https://www.subscribestar.com/obdm
► YouTube: https://www.youtube.com/user/ourbigdumbmouth
► YouTube 2nd Channel: https://www.youtube.com/channel/UCrj4SPfo5ySkEnyaQAW5zvA
► Twitter: https://twitter.com/obdmpod
► Instagram: obdmpod
► RSS: http://ourbigdumbmouth.libsyn.com/rss
► iTunes: https://itunes.apple.com/us/podcast/our-big-dumb-mouth/id261189509?mt=2
► Twitter: https://twitter.com/obdmpod
► Facebook: https://www.facebook.com/obdmnews
► Everything we do could be considered performance art
► Satire and Parody are often used</t>
  </si>
  <si>
    <t>0xFF7cxxhPs</t>
  </si>
  <si>
    <t>2019 11 30</t>
  </si>
  <si>
    <t>https://youtu.be/XUra1nyQeNE</t>
  </si>
  <si>
    <t>Catalyst - The Morning After</t>
  </si>
  <si>
    <t>music and video by mik &amp; nic
additional backing vocals by: Vince Green</t>
  </si>
  <si>
    <t>XUra1nyQeNE</t>
  </si>
  <si>
    <t>2019 11 04</t>
  </si>
  <si>
    <t>https://youtu.be/2nRahNoaNYo</t>
  </si>
  <si>
    <t>Alien Human Mutilations</t>
  </si>
  <si>
    <t>Mike and Joe talk about a couple stories in which humans have been mutilated in much the same way as the #CattleMutilation s
Human Mutilations by Extraterrestrials: Ufology’s Dark Secret
https://downthechupacabrahole.com/2019/08/14/human-mutilations-by-extraterrestrials-ufologys-dark-secret/</t>
  </si>
  <si>
    <t>2nRahNoaNYo</t>
  </si>
  <si>
    <t>2019 10 29</t>
  </si>
  <si>
    <t>https://youtu.be/cO8wz7ALI2M</t>
  </si>
  <si>
    <t>Demon Encounter</t>
  </si>
  <si>
    <t>A caller, GD SOB, calls in with a story about his demon encounters. It's been happening to him since he was a teenager. It's very emotional and compelling.</t>
  </si>
  <si>
    <t>cO8wz7ALI2M</t>
  </si>
  <si>
    <t>2019 10 28</t>
  </si>
  <si>
    <t>https://youtu.be/Sglz4fANugs</t>
  </si>
  <si>
    <t>Psychic talks to Kurt Cobain</t>
  </si>
  <si>
    <t>The audio clips from the psychic session is from here:
The Ghost of Kurt Cobain Lead Singer for Nirvana Talks about if his death murder and more
https://youtu.be/edNMlKCgAxo
How and why did Kurt Cobain die? OBDM speculates on the death of #KurtCobain
Copyright Disclaimer Under Section 107 of the Copyright Act 1976, allowance is made for "fair use" for purposes such as criticism, comment, news reporting, teaching, scholarship, and research.
▀▄▀▄▀ LINKS ▀▄▀▄▀
► Phone: 614-388-9109
► Website: http://obdmpod.com
► Patreon: https://www.patreon.com/obdm
► Subscribe Star: https://www.subscribestar.com/obdm
► YouTube: https://www.youtube.com/user/ourbigdumbmouth
► YouTube 2nd Channel: https://www.youtube.com/channel/UCrj4SPfo5ySkEnyaQAW5zvA
► Twitter: https://twitter.com/obdmpod
► Instagram: obdmpod
► RSS: http://ourbigdumbmouth.libsyn.com/rss
► iTunes: https://itunes.apple.com/us/podcast/our-big-dumb-mouth/id261189509?mt=2
► Twitter: https://twitter.com/obdmpod
► Facebook: https://www.facebook.com/obdmnews
► Everything we do could be considered performance art
► Satire and Parody are often used
► OBDM T-Shirt: https://teespring.com/obdm-dino-wizard?73d3a50c4b#pid=46&amp;cid=2753&amp;sid=front</t>
  </si>
  <si>
    <t>Sglz4fANugs</t>
  </si>
  <si>
    <t>2019 10 22</t>
  </si>
  <si>
    <t>https://youtu.be/-XOmQFJjhok</t>
  </si>
  <si>
    <t xml:space="preserve">Who Is D.B. Cooper </t>
  </si>
  <si>
    <t>Mike and Joe talk to Darren Schaefer of the The Cooper Vortex Podcast. There are several theories about who #DBCooper is.
Darren has done his research and will be speaking at  DBCooperCon.com
Copyright Disclaimer Under Section 107 of the Copyright Act 1976, allowance is made for "fair use" for purposes such as criticism, comment, news reporting, teaching, scholarship, and research.
▀▄▀▄▀ LINKS ▀▄▀▄▀
► Phone: 614-388-9109
► Website: http://obdmpod.com
► Patreon: https://www.patreon.com/obdm
► Subscribe Star: https://www.subscribestar.com/obdm
► YouTube: https://www.youtube.com/user/ourbigdumbmouth
► YouTube 2nd Channel: https://www.youtube.com/channel/UCrj4SPfo5ySkEnyaQAW5zvA
► Twitter: https://twitter.com/obdmpod
► Instagram: obdmpod
► RSS: http://ourbigdumbmouth.libsyn.com/rss
► iTunes: https://itunes.apple.com/us/podcast/our-big-dumb-mouth/id261189509?mt=2
► Twitter: https://twitter.com/obdmpod
► Facebook: https://www.facebook.com/obdmnews
► Everything we do could be considered performance art
► Satire and Parody are often used
► OBDM T-Shirt: https://teespring.com/obdm-dino-wizard?73d3a50c4b#pid=46&amp;cid=2753&amp;sid=front</t>
  </si>
  <si>
    <t>-XOmQFJjhok</t>
  </si>
  <si>
    <t>2019 10 19</t>
  </si>
  <si>
    <t>https://youtu.be/aUktBGdZZ9U</t>
  </si>
  <si>
    <t>Missing 411 - The Invisible Predator, Revisited</t>
  </si>
  <si>
    <t>Warning: This video contains explicit language and content. 
Mike going over the last segment in the #Missing411 movie "The Hunted" that leads into more stories about invisible technology and creatures.
This segment is from episode: OBDM744
Links to Stories:
Invisible Bigfoot Story - Lawrence Livermore National Labs
https://cryptomundo.com/bigfoot-report/invisible-bf/
Dwarf #Bigfoot with Predator-Like #Cloaking Ability Caught on Camera
https://cryptozoologynews.com/dwarf-bigfoot-predators-cloaking-ability-caught-camera/
PROJECT CHAMELEO : Invisible Military Camouflage: 
https://www.hunttheskinwalker.com/all-news/chameleo
Original Segment from 3 years ago:  https://youtu.be/kDp8DeDINis
Copyright Disclaimer Under Section 107 of the Copyright Act 1976, allowance is made for "fair use" for purposes such as criticism, comment, news reporting, teaching, scholarship, and research.
▀▄▀▄▀ LINKS ▀▄▀▄▀
► Phone: 614-388-9109
► Website: http://obdmpod.com
► Patreon: https://www.patreon.com/obdm
► Subscribe Star: https://www.subscribestar.com/obdm
► YouTube: https://www.youtube.com/user/ourbigdumbmouth
► YouTube 2nd Channel: https://www.youtube.com/channel/UCrj4SPfo5ySkEnyaQAW5zvA
► Twitter: https://twitter.com/obdmpod
► Instagram: obdmpod
► RSS: http://ourbigdumbmouth.libsyn.com/rss
► iTunes: https://itunes.apple.com/us/podcast/our-big-dumb-mouth/id261189509?mt=2
► Twitter: https://twitter.com/obdmpod
► Facebook: https://www.facebook.com/obdmnews
► Everything we do could be considered performance art
► Satire and Parody are often used
► OBDM T-Shirt: https://teespring.com/obdm-dino-wizard?73d3a50c4b#pid=46&amp;cid=2753&amp;sid=front</t>
  </si>
  <si>
    <t>aUktBGdZZ9U</t>
  </si>
  <si>
    <t>2019 10 06</t>
  </si>
  <si>
    <t>https://youtu.be/XcMuDneoTwM</t>
  </si>
  <si>
    <t>Guided by Missiles - Mark my Words</t>
  </si>
  <si>
    <t>Guide by Missiles in a musical project featuring Mike( from 1point3, Battle Axe) and Skot from(1point3, Lopan). 
Music by: Skot
Vocals: Mike
Vocals: Nic
Mixing / Production: Mike
Video Footage supplied by: Toys in the Static:  https://www.youtube.com/user/beyondthesevoices
Thank you Tom!!!</t>
  </si>
  <si>
    <t>XcMuDneoTwM</t>
  </si>
  <si>
    <t>2019 09 11</t>
  </si>
  <si>
    <t>https://youtu.be/lE040C0wCnY</t>
  </si>
  <si>
    <t>Missing 411 in Malaysia   Nora Quoirin</t>
  </si>
  <si>
    <t>The Nora Quoiri missing person case is very interesting and disturbing. How can a 15 year old teenager die of hunger and stress in the course of 10 days? Not a lot makes sense about this event. While this is tagged as #Missing411, that’s ultimately not for me to determine, that for David Paulides to decide (if he’s even aware of this case). 
 Some say she was lured away from the resort by a Genie. Some say she just wanted to see a waterfall so urgently, that she left her room in the middle of the night without her shoes. 
There are various accounts from Malaysia concerning people who just vanish. There are various reports of #cryptids and other supernatural forces in Malaysia as well.  We here at OBDM try to look at all angles. A Jinn, a Bigfoot or a random kidnapper are all considered.
Link:
Malaysian shaman called to Nora Quoirin search says she was ‘lured by genie’
https://metro.co.uk/2019/08/12/malaysian-shaman-called-nora-quoirin-search-says-lured-genie-10558586/
Lost hiker mystery: Did ‘orang bunian’ kidnap Teo Kim Lean?
Read more at https://www.star2.com/living/2015/07/10/lost-hiker-mystery-did-orang-bunian-kidnap-teo-kim-lean/#uDfykoCxRApYkTRx.99
https://www.star2.com/living/2015/07/10/lost-hiker-mystery-did-orang-bunian-kidnap-teo-kim-lean/
Family claim vanishing girl abducted by ‘bunian’
Read more at https://www.thestar.com.my/news/nation/2010/10/28/family-claim-vanishing-girl-abducted-by-bunian#JpVX3si0WwkUR3vX.99
Copyright Disclaimer Under Section 107 of the Copyright Act 1976, allowance is made for "fair use" for purposes such as criticism, comment, news reporting, teaching, scholarship, and research.
▀▄▀▄▀ LINKS ▀▄▀▄▀
► Phone: 614-388-9109
► Website: http://obdmpod.com
► Patreon: https://www.patreon.com/obdm
► Subscribe Star: https://www.subscribestar.com/obdm
► YouTube: https://www.youtube.com/user/ourbigdumbmouth
► YouTube 2nd Channel: https://www.youtube.com/channel/UCrj4SPfo5ySkEnyaQAW5zvA
► Twitter: https://twitter.com/obdmpod
► Instagram: obdmpod
► RSS: http://ourbigdumbmouth.libsyn.com/rss
► iTunes: https://itunes.apple.com/us/podcast/our-big-dumb-mouth/id261189509?mt=2
► Twitter: https://twitter.com/obdmpod
► Facebook: https://www.facebook.com/obdmnews
► Everything we do could be considered performance art
► Satire and Parody are often used
► OBDM T-Shirt: https://teespring.com/obdm-dino-wizard?73d3a50c4b#pid=46&amp;cid=2753&amp;sid=front</t>
  </si>
  <si>
    <t>lE040C0wCnY</t>
  </si>
  <si>
    <t>2019 09 04</t>
  </si>
  <si>
    <t>https://youtu.be/8UrlNKxwM0c</t>
  </si>
  <si>
    <t>Catalyst - Regression</t>
  </si>
  <si>
    <t>Written By: mik &amp; nic
Edited by: mik &amp; nic
Found Footage: YouTube</t>
  </si>
  <si>
    <t>8UrlNKxwM0c</t>
  </si>
  <si>
    <t>2019 09 02</t>
  </si>
  <si>
    <t>https://youtu.be/usIJ_5UEjqU</t>
  </si>
  <si>
    <t>The Mars Defense Force with Captain Randy Cramer</t>
  </si>
  <si>
    <t>Captain Randy Cramer claims to have been in the Space Marines for around 20 years. People coming forward is not a new thing, Corey Goode has talked about his experiences within the Secret Space Program many many times recently. Obvious, all this information should be taken with a grain of salt but we can’t forget get what the UK “Hacker”  Gary McKinnon found when looking through NASA computers. He found mentions of “non-terristrial officers” as well as UFO photos. Captain Cramer’s story is interesting and he tells it well. I want to believe, I really do, but I’m only half way in the pool. I need more evidence. I need to see the weapons he claims to have used on Mars. I need to see if Captain Cramer ever gets paid for his service.
I believe there is a Secret Space Program. After World War 2, all those Nazi #UFOs didn’t just up and disappear, they were probably repurposed for the interests of the good old USA. 
We love this stories and I hope to talk to Captain Randy Cramer one day. 
I want to believe.
#Mars #SSP</t>
  </si>
  <si>
    <t>usIJ_5UEjqU</t>
  </si>
  <si>
    <t>2019 08 06</t>
  </si>
  <si>
    <t>https://youtu.be/8z_dy1fHY5A</t>
  </si>
  <si>
    <t>Area 51 and UFO Disclosure</t>
  </si>
  <si>
    <t>Since the 2017 New York Times article about Navy pilots chasing UFOs, the drip of new UFO news has turned into a stream. As an avid following and reader of everything UFO related, I find all the news fascinating and exciting but I am cautious. I’m wary because I think if the mainstream media is pushing a story, they have an angle and it’s typically not honesty. When it comes to stories on the military, they generally read press releases from the Pentagon.
While the excitement around the Navy’s acknowledgement of UAPs(the new name for UFOS) is a welcome change, it’s important to be skeptical, mainstream narrative are often co-opted. The event “Storm Area 51” has become of Meme and a rallying cry to storm other places such as Loch Ness and the Epstein Island. Weather on accident or on purpose we are being conditioned. We are being conditioned to accept #UFOs as something that can be tracked by the military and something they view as a possible threat. We are being conditioned to think it’s ok to “storm” places. 
I think it’s important to keep and eye on all this information and to keep talking about it, but I’m mindful of the keepers and messengers of the info. Businesses and Government always have something up their sleeve.
#Area51
▀▄▀▄▀ LINKS ▀▄▀▄▀
► Phone: 614-388-9109
► Website: http://obdmpod.com
► Patreon: https://www.patreon.com/obdm
► Subscribe Star: https://www.subscribestar.com/obdm
► YouTube: https://www.youtube.com/user/ourbigdumbmouth
► YouTube 2nd Channel: https://www.youtube.com/channel/UCrj4SPfo5ySkEnyaQAW5zvA
► Twitter: https://twitter.com/obdmpod
► Instagram: obdmpod
► RSS: http://ourbigdumbmouth.libsyn.com/rss
► iTunes: https://itunes.apple.com/us/podcast/our-big-dumb-mouth/id261189509?mt=2
► Twitter: https://twitter.com/obdmpod
► Facebook: https://www.facebook.com/obdmnews
► Everything we do could be considered performance art
► Satire and Parody are often used</t>
  </si>
  <si>
    <t>8z_dy1fHY5A</t>
  </si>
  <si>
    <t>2019 07 22</t>
  </si>
  <si>
    <t>https://youtu.be/9zUYp6bZ4Lc</t>
  </si>
  <si>
    <t>Paranormal and Conspiracy Bookcase</t>
  </si>
  <si>
    <t>MidNight Mike goes over his bookcase and some of the books he uses for show segments and material. Nothing terribly exciting unless you love books.
If you have anything questions regarding the books presented leave a comment.</t>
  </si>
  <si>
    <t>9zUYp6bZ4Lc</t>
  </si>
  <si>
    <t>2019 07 20</t>
  </si>
  <si>
    <t>https://youtu.be/9SZ4vPWGgsA</t>
  </si>
  <si>
    <t>Mordhau Lute Squad</t>
  </si>
  <si>
    <t>Hammer, Mani, Clownbaby and MidNight Mike take to the field of combat, armed with their lutes and their wits. Neither seem to work to well when up against a sword or an axe.
#Mordhau #MordhauMoments</t>
  </si>
  <si>
    <t>9SZ4vPWGgsA</t>
  </si>
  <si>
    <t>2019 07 09</t>
  </si>
  <si>
    <t>https://youtu.be/i4flZQ-3isQ</t>
  </si>
  <si>
    <t>Mordhau   I need help</t>
  </si>
  <si>
    <t>Mike, Hammer, Boogie and Clownbaby try there best not to burn each other and lose the game.</t>
  </si>
  <si>
    <t>i4flZQ-3isQ</t>
  </si>
  <si>
    <t>2019 07 04</t>
  </si>
  <si>
    <t>https://youtu.be/lSdb_fOsi7U</t>
  </si>
  <si>
    <t>Missing 411  The Hunted and the Paranormal Connection</t>
  </si>
  <si>
    <t>Mike reviews certain sections of the new #Missing411 movie, The Hunted.  Mike's still likes his theory of interdimensional traps
Missing 411 Main Site: https://www.canammissing.com/page/page/8396197.htm
Mike's coincidence trap theory:  https://youtu.be/o7uDBdFFRiw?t=439
Copyright Disclaimer Under Section 107 of the Copyright Act 1976, allowance is made for "fair use" for purposes such as criticism, comment, news reporting, teaching, scholarship, and research.
▀▄▀▄▀ LINKS ▀▄▀▄▀
► Phone: 614-388-9109
► Website: http://obdmpod.com
► Patreon: https://www.patreon.com/obdm
► Subscribe Star: https://www.subscribestar.com/obdm
► YouTube: https://www.youtube.com/user/ourbigdumbmouth
► YouTube 2nd Channel: https://www.youtube.com/channel/UCrj4SPfo5ySkEnyaQAW5zvA
► Twitter: https://twitter.com/obdmpod
► Instagram: obdmpod
► RSS: http://ourbigdumbmouth.libsyn.com/rss
► iTunes: https://itunes.apple.com/us/podcast/our-big-dumb-mouth/id261189509?mt=2
► Twitter: https://twitter.com/obdmpod
► Facebook: https://www.facebook.com/obdmnews
► Everything we do could be considered performance art
► Satire and Parody are often used
► OBDM T-Shirt: https://teespring.com/obdm-dino-wizard?73d3a50c4b#pid=46&amp;cid=2753&amp;sid=front</t>
  </si>
  <si>
    <t>lSdb_fOsi7U</t>
  </si>
  <si>
    <t>2019 07 01</t>
  </si>
  <si>
    <t>https://youtu.be/0ogn7uWg-5Q</t>
  </si>
  <si>
    <t>The UFO Hunters of Silicon Valley</t>
  </si>
  <si>
    <t>Some of the good people in Silicon Valley are interested in #UFOs, they want to hunt them and harvest their technology. 
Meet Silicon Valley’s UFO Hunters
https://www.vice.com/en_us/article/597ebn/meet-silicon-valleys-ufo-hunters
Copyright Disclaimer Under Section 107 of the Copyright Act 1976, allowance is made for "fair use" for purposes such as criticism, comment, news reporting, teaching, scholarship, and research.
▀▄▀▄▀ LINKS ▀▄▀▄▀
► Phone: 614-388-9109
► Website: http://obdmpod.com
► Patreon: https://www.patreon.com/obdm
► Subscribe Star: https://www.subscribestar.com/obdm
► YouTube: https://www.youtube.com/user/ourbigdumbmouth
► YouTube 2nd Channel: https://www.youtube.com/channel/UCrj4SPfo5ySkEnyaQAW5zvA
► Twitter: https://twitter.com/obdmpod
► Instagram: obdmpod
► RSS: http://ourbigdumbmouth.libsyn.com/rss
► iTunes: https://itunes.apple.com/us/podcast/our-big-dumb-mouth/id261189509?mt=2
► Twitter: https://twitter.com/obdmpod
► Facebook: https://www.facebook.com/obdmnews
► Everything we do could be considered performance art
► Satire and Parody are often used
► OBDM T-Shirt: https://teespring.com/obdm-dino-wizard?73d3a50c4b#pid=46&amp;cid=2753&amp;sid=front</t>
  </si>
  <si>
    <t>0ogn7uWg-5Q</t>
  </si>
  <si>
    <t>2019 06 30</t>
  </si>
  <si>
    <t>https://youtu.be/vzrQKczcKtU</t>
  </si>
  <si>
    <t>Mordhau is Fun</t>
  </si>
  <si>
    <t>MidNightMike and HammerAndScrew wage war against the red team and do a horrible job. #medieval combat is difficult. #Mordhau is super fun and we are looking for more people to play with.</t>
  </si>
  <si>
    <t>vzrQKczcKtU</t>
  </si>
  <si>
    <t>2019 05 31</t>
  </si>
  <si>
    <t>https://youtu.be/pd7fIhbjeUk</t>
  </si>
  <si>
    <t>Soft UFO Disclosure</t>
  </si>
  <si>
    <t>If you are watching this then you probably are following the Navy / Pentagon / Navy Pilot / New York Times UFO drama that as been unfolding for that past 18 months. It certainly does appear as though this is some sort of #UFO #Disclosure . Along with all the articles and talk, there's a new TV show all about the Navy Pilots and what they saw up  in the air. Crazy times.
Navy Pilots Reported Multiple UFO Sightings Off The East Coast
https://realtalk910.iheart.com/content/2019-05-28-navy-pilots-reported-multiple-ufo-sightings-off-the-east-coast/?ICID=ref_fark</t>
  </si>
  <si>
    <t>pd7fIhbjeUk</t>
  </si>
  <si>
    <t>2019 05 27</t>
  </si>
  <si>
    <t>https://youtu.be/nWQpjIHmReY</t>
  </si>
  <si>
    <t>Red Dead 2   Online Shenanigans</t>
  </si>
  <si>
    <t>MidNightMike and K-Dog are ripping through the world of Red Dead Redemption 2. They want stagecoaches and they want them now.  Warning: This content is violent and awful. It all ends with a shoot out with the cops. Thanks for watching. OBDM doesn't often put out video game stuff anymore.
FYI this footage is a few weeks old, before the RD2 online update.
▀▄▀▄▀ LINKS ▀▄▀▄▀
► Phone: 614-388-9109
► Website: http://obdmpod.com
► Patreon: https://www.patreon.com/obdm
► Subscribe Star: https://www.subscribestar.com/obdm
► YouTube: https://www.youtube.com/user/ourbigdumbmouth
► YouTube 2nd Channel: https://www.youtube.com/channel/UCrj4SPfo5ySkEnyaQAW5zvA
► Twitter: https://twitter.com/obdmpod
► Instagram: obdmpod
► RSS: http://ourbigdumbmouth.libsyn.com/rss
► iTunes: https://itunes.apple.com/us/podcast/our-big-dumb-mouth/id261189509?mt=2
► Twitter: https://twitter.com/obdmpod
► Facebook: https://www.facebook.com/obdmnews
► Everything we do could be considered performance art
► Satire and Parody are often used</t>
  </si>
  <si>
    <t>nWQpjIHmReY</t>
  </si>
  <si>
    <t>2019 05 24</t>
  </si>
  <si>
    <t>https://youtu.be/CLO0P7A85kw</t>
  </si>
  <si>
    <t xml:space="preserve">Are aliens experimenting on women </t>
  </si>
  <si>
    <t>Dan Aykroyd is saying that some aliens are coming to earth to have sex with human woman and to experiment on them. They are taking women to be used as lab rats. He's on record. So, former wife of Ronnie Woods of the Rollings Stones has a new podcast talking all about aliens. Turns out, Ronnie Woods has had a UFO sighting. 
#UFOs #AlienAbduction
Ghostbusters' Dan Aykroyd says aliens are here - and they want sex with human women
https://www.mirror.co.uk/3am/celebrity-news/ghostbusters-dan-ackroyd-says-aliens-16158484
▀▄▀▄▀ LINKS ▀▄▀▄▀
► Phone: 614-388-9109
► Website: http://obdmpod.com
► Patreon: https://www.patreon.com/obdm
► Subscribe Star: https://www.subscribestar.com/obdm
► YouTube: https://www.youtube.com/user/ourbigdumbmouth
► YouTube 2nd Channel: https://www.youtube.com/channel/UCrj4SPfo5ySkEnyaQAW5zvA
► Twitter: https://twitter.com/obdmpod
► Instagram: obdmpod
► RSS: http://ourbigdumbmouth.libsyn.com/rss
► iTunes: https://itunes.apple.com/us/podcast/our-big-dumb-mouth/id261189509?mt=2
► Twitter: https://twitter.com/obdmpod
► Facebook: https://www.facebook.com/obdmnews
► Everything we do could be considered performance art
► Satire and Parody are often used</t>
  </si>
  <si>
    <t>CLO0P7A85kw</t>
  </si>
  <si>
    <t>https://youtu.be/oLDC4zgrycc</t>
  </si>
  <si>
    <t>Missing 411   The Kentucky Toddler</t>
  </si>
  <si>
    <t>A 22 month old child went missing in Kentucky. He was wound 1700 feet from in house, 50 feet up on the cliff after a couple days by search and rescue. We know not every missing person fits the #Missing411 profile, but this one is very curious. How did the child get up a 50 foot cliff? Only 1700 feet from the house and they didn't hear him with the 2 days? Things are not adding up.
Kentucky toddler missing since Sunday found alive in 'remarkably good condition,' authorities say
https://abcnews.go.com/US/kentucky-toddler-missing-sunday-found-alive-remarkably-good/story?id=63059927
▀▄▀▄▀ LINKS ▀▄▀▄▀
► Phone: 614-388-9109
► Website: http://obdmpod.com
► Patreon: https://www.patreon.com/obdm
► Subscribe Star: https://www.subscribestar.com/obdm
► YouTube: https://www.youtube.com/user/ourbigdumbmouth
► YouTube 2nd Channel: https://www.youtube.com/channel/UCrj4SPfo5ySkEnyaQAW5zvA
► Twitter: https://twitter.com/obdmpod
► Instagram: obdmpod
► RSS: http://ourbigdumbmouth.libsyn.com/rss
► iTunes: https://itunes.apple.com/us/podcast/our-big-dumb-mouth/id261189509?mt=2
► Twitter: https://twitter.com/obdmpod
► Facebook: https://www.facebook.com/obdmnews
► Everything we do could be considered performance art
► Satire and Parody are often used</t>
  </si>
  <si>
    <t>oLDC4zgrycc</t>
  </si>
  <si>
    <t>2019 05 21</t>
  </si>
  <si>
    <t>https://youtu.be/ovTQVvHtNLA</t>
  </si>
  <si>
    <t>Witch Attack in Mexico</t>
  </si>
  <si>
    <t>Mike tells a story of a flying witch attacking a police officer in Mexico.
From Episode: OBDM706
Policeman in Mexico attacked by flying witch
https://www.freaklore.com/policeman-in-mexico-attacked-by-flying-witch
A Flying Humanoid Entity Attacked A Police Officer In Mexico
https://www.disclose.tv/a-flying-humanoid-entity-attacked-a-police-officer-in-mexico-314230
#Cryptozoology #MonsterMay
▀▄▀▄▀ LINKS ▀▄▀▄▀
► Phone: 614-388-9109
► Website: http://obdmpod.com
► Patreon: https://www.patreon.com/obdm
► Subscribe Star: https://www.subscribestar.com/obdm
► YouTube: https://www.youtube.com/user/ourbigdumbmouth
► YouTube 2nd Channel: https://www.youtube.com/channel/UCrj4SPfo5ySkEnyaQAW5zvA
► Twitter: https://twitter.com/obdmpod
► Instagram: obdmpod
► RSS: http://ourbigdumbmouth.libsyn.com/rss
► iTunes: https://itunes.apple.com/us/podcast/our-big-dumb-mouth/id261189509?mt=2
► Twitter: https://twitter.com/obdmpod
► Facebook: https://www.facebook.com/obdmnews
► Everything we do could be considered performance art
► Satire and Parody are often used</t>
  </si>
  <si>
    <t>ovTQVvHtNLA</t>
  </si>
  <si>
    <t>2019 05 14</t>
  </si>
  <si>
    <t>https://youtu.be/wnFCKlpF5wk</t>
  </si>
  <si>
    <t>Catching a Leprechaun</t>
  </si>
  <si>
    <t>Mike goes over a few stories about Leprechauns during #MonsterMay. The gold has yet to be found.
Catching a Leprechaun: A Modern Morality Tale
http://www.strangehistory.net/2019/03/19/catching-leprechaun-modern-morality-tale/
#Cryptozoology #Monsters
▀▄▀▄▀ LINKS ▀▄▀▄▀
► Phone: 614-388-9109
► Website: http://obdmpod.com
► Patreon: https://www.patreon.com/obdm
► Subscribe Star: https://www.subscribestar.com/obdm
► YouTube: https://www.youtube.com/user/ourbigdumbmouth
► YouTube 2nd Channel: https://www.youtube.com/channel/UCrj4SPfo5ySkEnyaQAW5zvA
► Twitter: https://twitter.com/obdmpod
► Instagram: obdmpod
► RSS: http://ourbigdumbmouth.libsyn.com/rss
► iTunes: https://itunes.apple.com/us/podcast/our-big-dumb-mouth/id261189509?mt=2
► Twitter: https://twitter.com/obdmpod
► Facebook: https://www.facebook.com/obdmnews
► Everything we do could be considered performance art
► Satire and Parody are often used</t>
  </si>
  <si>
    <t>wnFCKlpF5wk</t>
  </si>
  <si>
    <t>2019 05 13</t>
  </si>
  <si>
    <t>https://youtu.be/4I5bJZ64JgU</t>
  </si>
  <si>
    <t>Gun Seizure in Bel-Air</t>
  </si>
  <si>
    <t>We run through this strange story that seems to have some parallels to past stories concerning guns and government spies. #Qanon seems to be hot on the trail of this and we try to just figure out what the hell is going on. 
Over 1,000 Guns And Other firearms Found Inside Holmby Hills Home
https://losangeles.cbslocal.com/video/4081556-over-1000-guns-and-other-firearms-found-inside-holmby-hills-home/
Mystery of Jeffrey Alan Lash: 5 Facts You Need to Know
https://heavy.com/news/2015/07/mystery-jeffrey-alan-lash-secret-government-agent-death-dead-guns-rifles-ammo-ammunition-cars-catherine-nebron-alien-fiancee-fbi-cia/
I think Qanon is a bullshit but this is really fucking weird. Today the LAPD/ATF confiscated a shit ton of guns in LA in the Bel-Air neighborhood. The Qanon/Pizzagate community has been talking about the family that owns the home this happened at
https://www.reddit.com/r/conspiracy/comments/bmejzs/i_think_qanon_is_a_bullshit_but_this_is_really/
#Conspiracy #JeffreyAlanLash
▀▄▀▄▀ LINKS ▀▄▀▄▀
► Phone: 614-388-9109
► Website: http://obdmpod.com
► Patreon: https://www.patreon.com/obdm
► Subscribe Star: https://www.subscribestar.com/obdm
► YouTube: https://www.youtube.com/user/ourbigdumbmouth
► YouTube 2nd Channel: https://www.youtube.com/channel/UCrj4SPfo5ySkEnyaQAW5zvA
► Twitter: https://twitter.com/obdmpod
► Instagram: obdmpod
► RSS: http://ourbigdumbmouth.libsyn.com/rss
► iTunes: https://itunes.apple.com/us/podcast/our-big-dumb-mouth/id261189509?mt=2
► Twitter: https://twitter.com/obdmpod
► Facebook: https://www.facebook.com/obdmnews
► Everything we do could be considered performance art
► Satire and Parody are often used</t>
  </si>
  <si>
    <t>4I5bJZ64JgU</t>
  </si>
  <si>
    <t>2019 05 12</t>
  </si>
  <si>
    <t>https://youtu.be/cAd6YyeeUCA</t>
  </si>
  <si>
    <t>New Star Wars Movies by Game of Thrones Writers</t>
  </si>
  <si>
    <t>Three new Star Wars movies are coming and they'll be headed up by the fantastically creative people at the Game of Thrones TV Show... cough ...
Disney announces release dates for new Star Wars, Avatar and Marvel movies
https://www.cleveland.com/entertainment/2019/05/disney-announces-release-dates-for-new-star-wars-avatar-and-marvel-movies.html
#StarWars #Lucasfilm #Disney
▀▄▀▄▀ LINKS ▀▄▀▄▀
► Phone: 614-388-9109
► Website: http://obdmpod.com
► Patreon: https://www.patreon.com/obdm
► Subscribe Star: https://www.subscribestar.com/obdm
► YouTube: https://www.youtube.com/user/ourbigdumbmouth
► YouTube 2nd Channel: https://www.youtube.com/channel/UCrj4SPfo5ySkEnyaQAW5zvA
► Twitter: https://twitter.com/obdmpod
► Instagram: obdmpod
► RSS: http://ourbigdumbmouth.libsyn.com/rss
► iTunes: https://itunes.apple.com/us/podcast/our-big-dumb-mouth/id261189509?mt=2
► Twitter: https://twitter.com/obdmpod
► Facebook: https://www.facebook.com/obdmnews
► Everything we do could be considered performance art
► Satire and Parody are often used</t>
  </si>
  <si>
    <t>cAd6YyeeUCA</t>
  </si>
  <si>
    <t>2019 05 07</t>
  </si>
  <si>
    <t>https://youtu.be/hBtCLZBthPI</t>
  </si>
  <si>
    <t>The Owlman and Mothman   Flying Humanoids</t>
  </si>
  <si>
    <t>Every week of May, Mike is covering a different monster / cryptid. #MonsterMay
There are a few similarities between the Owlman and Mothman, enough to think they maybe the same creature, just on different sides of the pond. 
Articles:
The forgotten story of the Cornish Owlman of Mawnan Smith that terrorised the village and scared off holidaymakers
https://www.cornwalllive.com/news/cornwall-news/forgotten-story-cornish-owlman-mawnan-1123459
12 Facts About Owlman, The Cryptid In Cornwell
https://thoughtcatalog.com/january-nelson/2018/08/owlman/
Owlman
https://cryptidz.fandom.com/wiki/Owlman
This is from Episode: OBDM702
#Paranormal
#Cryptozoology
▀▄▀▄▀ LINKS ▀▄▀▄▀
► Phone: 614-388-9109
► Website: http://obdmpod.com
► Patreon: https://www.patreon.com/obdm
► Subscribe Star: https://www.subscribestar.com/obdm
► YouTube: https://www.youtube.com/user/ourbigdumbmouth
► YouTube 2nd Channel: https://www.youtube.com/channel/UCrj4SPfo5ySkEnyaQAW5zvA
► Twitter: https://twitter.com/obdmpod
► Instagram: obdmpod
► RSS: http://ourbigdumbmouth.libsyn.com/rss
► iTunes: https://itunes.apple.com/us/podcast/our-big-dumb-mouth/id261189509?mt=2
► Twitter: https://twitter.com/obdmpod
► Facebook: https://www.facebook.com/obdmnews
► Everything we do could be considered performance art
► Satire and Parody are often used</t>
  </si>
  <si>
    <t>hBtCLZBthPI</t>
  </si>
  <si>
    <t>2019 04 29</t>
  </si>
  <si>
    <t>https://youtu.be/mbzA78nPK10</t>
  </si>
  <si>
    <t>The US Navy Has Alien Technology</t>
  </si>
  <si>
    <t>#UFOs #Navy #Alien 👽
Sorry about the low resolution. YouTube has decided to only allow a low quality download of my 720p stream. Boo!!!
Segment From Episode: OBDM700 
The US Navy secretly designed a super-fast futuristic aircraft resembling a UFO, documents reveal
https://metro.co.uk/2019/04/18/us-navy-secretly-designed-super-fast-futuristic-aircraft-resembling-ufo-documents-reveal-9246755/?ito=cbshare
U.S. Navy drafting new guidelines for reporting UFOs
https://www.politico.com/story/2019/04/23/us-navy-guidelines-reporting-ufos-1375290
▀▄▀▄▀ LINKS ▀▄▀▄▀
► Phone: 614-388-9109
► Website: http://obdmpod.com
► Patreon: https://www.patreon.com/obdm
► Subscribe Star: https://www.subscribestar.com/obdm
► YouTube: https://www.youtube.com/user/ourbigdumbmouth
► YouTube 2nd Channel: https://www.youtube.com/channel/UCrj4SPfo5ySkEnyaQAW5zvA
► Twitter: https://twitter.com/obdmpod
► Instagram: obdmpod
► RSS: http://ourbigdumbmouth.libsyn.com/rss
► iTunes: https://itunes.apple.com/us/podcast/our-big-dumb-mouth/id261189509?mt=2
► Twitter: https://twitter.com/obdmpod
► Facebook: https://www.facebook.com/obdmnews
► Everything we do could be considered performance art
► Satire and Parody are often used</t>
  </si>
  <si>
    <t>mbzA78nPK10</t>
  </si>
  <si>
    <t>2019 04 28</t>
  </si>
  <si>
    <t>https://youtu.be/iy8cuvhhO_g</t>
  </si>
  <si>
    <t>Mark Hamill Hates Star Wars</t>
  </si>
  <si>
    <t>#MarkHamill #StarWars #LukeSkywalker
Sorry about the low resolution. YouTube has decided to only allow a low quality download of my 720p stream. Boo!!!
This segment is from episode: OBDM701
Article:
Star Wars: Mark Hamill responds to criticism of sharing fan-made reunion image
https://www.mirror.co.uk/film/star-wars-mark-hamill-responds-14768787
▀▄▀▄▀ LINKS ▀▄▀▄▀
► Phone: 614-388-9109
► Website: http://obdmpod.com
► Patreon: https://www.patreon.com/obdm
► Subscribe Star: https://www.subscribestar.com/obdm
► YouTube: https://www.youtube.com/user/ourbigdumbmouth
► YouTube 2nd Channel: https://www.youtube.com/channel/UCrj4SPfo5ySkEnyaQAW5zvA
► Twitter: https://twitter.com/obdmpod
► Instagram: obdmpod
► RSS: http://ourbigdumbmouth.libsyn.com/rss
► iTunes: https://itunes.apple.com/us/podcast/our-big-dumb-mouth/id261189509?mt=2
► Twitter: https://twitter.com/obdmpod
► Facebook: https://www.facebook.com/obdmnews
► Everything we do could be considered performance art
► Satire and Parody are often used</t>
  </si>
  <si>
    <t>iy8cuvhhO_g</t>
  </si>
  <si>
    <t>2019 03 26</t>
  </si>
  <si>
    <t>https://youtu.be/3fqr1G31x-A</t>
  </si>
  <si>
    <t>Orb Alien Encounter</t>
  </si>
  <si>
    <t>A listener calls in with an interesting story about encountering an orb alien with his daughter.
▀▄▀▄▀ LINKS ▀▄▀▄▀
► Phone: 614-388-9109
► Website: http://obdmpod.com
► Patreon: https://www.patreon.com/obdm
► Subscribe Star: https://www.subscribestar.com/obdm
► YouTube: https://www.youtube.com/user/ourbigdumbmouth
► YouTube 2nd Channel: https://www.youtube.com/channel/UCrj4SPfo5ySkEnyaQAW5zvA
► Twitter: https://twitter.com/obdmpod
► Instagram: obdmpod
► RSS: http://ourbigdumbmouth.libsyn.com/rss
► iTunes: https://itunes.apple.com/us/podcast/our-big-dumb-mouth/id261189509?mt=2
► Twitter: https://twitter.com/obdmpod
► Facebook: https://www.facebook.com/obdmnews
► Everything we do could be considered performance art
► Satire and Parody are often used</t>
  </si>
  <si>
    <t>3fqr1G31x-A</t>
  </si>
  <si>
    <t>2019 03 25</t>
  </si>
  <si>
    <t>https://youtu.be/DuMig_DYgBc</t>
  </si>
  <si>
    <t>Haunted Playboy Mansion</t>
  </si>
  <si>
    <t>Turns out, the Playboy Mansion is probably haunted.
This segment is from episode: OBDM680
News Article:
Former Playboy Bunny Bridget Marquardt Says Hugh Hefner’s Mansion Is Haunted
https://etcanada.com/news/432004/former-playboy-bunny-bridget-marquardt-says-hugh-hefners-mansion-is-haunted/?fbclid=IwAR3iZ5iWsRApFGwxKqsq2kQEJntAYm4a5ZuHOfCO5VDwQbzEh-uVZFgAK5o
▀▄▀▄▀ LINKS ▀▄▀▄▀
► Phone: 614-388-9109
► Website: http://obdmpod.com
► Patreon: https://www.patreon.com/obdm
► Subscribe Star: https://www.subscribestar.com/obdm
► YouTube: https://www.youtube.com/user/ourbigdumbmouth
► YouTube 2nd Channel: https://www.youtube.com/channel/UCrj4SPfo5ySkEnyaQAW5zvA
► Twitter: https://twitter.com/obdmpod
► Instagram: obdmpod
► RSS: http://ourbigdumbmouth.libsyn.com/rss
► iTunes: https://itunes.apple.com/us/podcast/our-big-dumb-mouth/id261189509?mt=2
► Twitter: https://twitter.com/obdmpod
► Facebook: https://www.facebook.com/obdmnews
► Everything we do could be considered performance art
► Satire and Parody are often used</t>
  </si>
  <si>
    <t>DuMig_DYgBc</t>
  </si>
  <si>
    <t>2019 03 11</t>
  </si>
  <si>
    <t>https://youtu.be/CKVP0XPU0A0</t>
  </si>
  <si>
    <t>Modern Day Goblin Encounters</t>
  </si>
  <si>
    <t>Segment from OBDM686
Stories:
https://www.dailymail.co.uk/news/article-2104276/Female-students-sent-home-school-claiming-attacked-goblins.html
https://www.thezimbabwemail.com/bizarre/goblins-impregnate-gweru-woman/
https://news.iheart.com/featured/coast-to-coast-am/content/2018-01-25-prophets-enlist-dwarf-to-impersonate-goblin/</t>
  </si>
  <si>
    <t>CKVP0XPU0A0</t>
  </si>
  <si>
    <t>2019 03 09</t>
  </si>
  <si>
    <t>https://youtu.be/d5YXnb4P900</t>
  </si>
  <si>
    <t>1point3 - Broken Arms Race</t>
  </si>
  <si>
    <t>Guitar / Vocals: Mike.3
Bass / Vocals: Skot
Drums: Chad
Songs:
Mask of the Wolf: 0:00
Delirium Tremens: 4:20
Cloud of Locust: 7:00
Broken Arms Race: 10:50
Sleepwalking with a Knife: 14:20
Circle the Wagons: 17:42
Drunkahol: 21:30
Nine Sheets: 25:00
The Red Scare: 27:01
Common Cold: 30:39
Album Release Date:  May 2008
Recorded at Workbook Studios &amp; Snarky's Secret Castle by Jon Chinn and Brain Simakis - 2008
Mastered by Alan Douches of West West Side Music
Art by James Powers &amp; Skot
Layout and Text by Mike.3</t>
  </si>
  <si>
    <t>d5YXnb4P900</t>
  </si>
  <si>
    <t>2019 02 26</t>
  </si>
  <si>
    <t>https://youtu.be/onRNPWvbJPg</t>
  </si>
  <si>
    <t>10-Year-Old's 'Reincarnation' Claims</t>
  </si>
  <si>
    <t>The reincarnation segment starts at:  4:52
I thought I edited out all the yakking at the beginning, but I didn't
Article:
https://www.nbcnews.com/nightly-news/boy-says-he-remembers-past-life-hollywood-agent-n327506</t>
  </si>
  <si>
    <t>onRNPWvbJPg</t>
  </si>
  <si>
    <t>2019 02 19</t>
  </si>
  <si>
    <t>https://youtu.be/ioeQ3qiqf-Y</t>
  </si>
  <si>
    <t>Human Looking Aliens   Alien False Flag</t>
  </si>
  <si>
    <t>Support the stream: https://streamlabs.com/ourbigdumbmouth #### HUMANOID ALIENS ####
UFO: They Are Here
https://youtu.be/bn8cbgG5pEA
Book: We Are Here : Visitors without a Passport
https://www.amazon.com/ARE-HERE-Visitors-Without-Passport-ebook/dp/B077T84S69
Stranger at the Pentagon
https://www.goodreads.com/book/show/1333081.Stranger_at_the_Pentagon
Ralph Lael and the Alien Mummy: The Missing Extraterrestrial Artifact and The Brown Mountain Lights
http://weekinweird.com/2016/01/30/ralph-lael-and-the-alien-mummy-brown-mountain-lights/
Flying Saucer Contactees and the New Age
https://metaphysicalarticles.blogspot.com/2019/02/flying-saucer-contactees-and-new-age.html</t>
  </si>
  <si>
    <t>ioeQ3qiqf-Y</t>
  </si>
  <si>
    <t>2019 02 18</t>
  </si>
  <si>
    <t>https://youtu.be/JWsJZjHPmGc</t>
  </si>
  <si>
    <t>1point3 - Midwestern Apathy</t>
  </si>
  <si>
    <t>This One Point Three's first album. Release in 2005
This is MidNight Mike's band that existed from 1998-2015
Songs:
Desperate Act of a Drowning Man: 0:00
Colder than a Dead Sun: 2:53
Impossible Dream: 5:54
Screw: 9:53
Ohio Tundra: 12:48
Quadracide: 14:44
Violent Art Work: 17:41
Loneliness Digs the Grave: 22:15
Misled (featuring Spanky on vocals): 25:00
PigIron Helicopters: 27:17
When Dreams Converge: 30:55
Choking on Midwestern Apathy: 32:20
Pseudo Pettifogger: 34:27
Guitar / Vocals: Mike.3
Bass / Vocals: Skot Thompson
Drums: Chad Johnson
Recorded at Workbook Studios in Columbus Ohio by Brian Simakis with help from Jon Chin
Mastered at West West Side Music in New Jersey by Alan Douche and Kim Dumas
Illustrations by Skot Thompson 
Color and Text by Mike.3</t>
  </si>
  <si>
    <t>JWsJZjHPmGc</t>
  </si>
  <si>
    <t>2019 02 04</t>
  </si>
  <si>
    <t>https://youtu.be/0pcyRUD9cWg</t>
  </si>
  <si>
    <t>Spaceship 'with ALIENS on board'   Jose Canseco the Time Traveler</t>
  </si>
  <si>
    <t>UFO sighting: Spaceship 'with ALIENS on board' seen landing in Doncaster garden
https://www.express.co.uk/news/weird/1079578/ufo-sighting-alien-spaceship-video-extraterrestrial-space
Former Baseball Star Jose Canseco Tweets about Time Travel and Alien Intervention
https://www.singularfortean.com/news/2019/2/1/former-baseball-star-jose-canseco-tweets-about-time-travel-and-alien-intervention</t>
  </si>
  <si>
    <t>0pcyRUD9cWg</t>
  </si>
  <si>
    <t>2019 02 02</t>
  </si>
  <si>
    <t>https://youtu.be/sCsP5cv1LHk</t>
  </si>
  <si>
    <t>The Mandela Effect with Cynthia Larson</t>
  </si>
  <si>
    <t>#### CYNTHIA LARSON ####
http://www.realityshifters.com/
https://www.youtube.com/CynthiaSueLarson
#### MANDELA EFFECT ####
Mandela Effect &amp; The Ed McMahon / Publishers Clearing House.
https://www.reddit.com/r/conspiracy/comments/agbkd1/mandela_effect_the_ed_mcmahon_publishers_clearing/</t>
  </si>
  <si>
    <t>sCsP5cv1LHk</t>
  </si>
  <si>
    <t>2019 01 20</t>
  </si>
  <si>
    <t>https://youtu.be/U5WFWunxb2g</t>
  </si>
  <si>
    <t>Serial-Killer Gang   Smiley Face Killers</t>
  </si>
  <si>
    <t>Are the Smiley Face Killers real? Mike and Joe don't know much about the Smiley Face Killers, although the topic keeps getting brought up on the show. Mike tries to read a news story about this serial killer gang. Rob from New York calls in and tries to inform the guys about what is going on.
There is some Missing 411 type stuff going on.
Mike vows to research this topic more and will do a much more researched segment in the future. Maybe you know more, if so, let us know.
This segment is from episode: OBDM674
Is a Serial-Killer Gang Murdering Young Men Across the U.S.?
https://www.cryptogon.com/?p=54135</t>
  </si>
  <si>
    <t>U5WFWunxb2g</t>
  </si>
  <si>
    <t>https://youtu.be/H5O4VDapNcg</t>
  </si>
  <si>
    <t>Catalyst - Bloody Fingers</t>
  </si>
  <si>
    <t>Song by Mike &amp; Nic
Source Videos:
MUTO a wall-painted animation by BLU
https://youtu.be/uuGaqLT-gO4
WORD SALAD - Animation by Micah Buzan
https://youtu.be/mOCQvPyzl1Y
The Sad Man
https://youtu.be/KqXbz4kIWGE
Creepy wolf animation
https://youtu.be/lvRt6vjj0ls</t>
  </si>
  <si>
    <t>H5O4VDapNcg</t>
  </si>
  <si>
    <t>2019 01 13</t>
  </si>
  <si>
    <t>https://youtu.be/lbq2o5iOzaI</t>
  </si>
  <si>
    <t>Utah UFO Drone Footage</t>
  </si>
  <si>
    <t>Mike and Joe go over the newest UFO 4k Footage captured by Sam Chortek and Jimmy Chappie.  Mike is all in with this being real, Joe is undecided.
This segment is from show: OBDM672 : https://youtu.be/xflKvnOayMc
This story made the rounds because Brian Hanley convinced  Sam Chortek and Jimmy Chappie to allow him to release the footage on his channel here: https://youtu.be/bVmGhxYrkug
### UTAH UFO DRONE FOOTAGE LINKS ####
RAW Video Download Link: https://drive.google.com/file/d/1uQs-8L8d9v74Fp1Wn9p-5sjhp5K5kzut/view
The RAW Video Meta Data: https://pastebin.com/a811TR46
#### OTHER UFO DRONE FOOTAGE ####
https://youtu.be/AfDoOy-6P7c
https://youtu.be/HjIR7rmXJkA
https://youtu.be/jOBQGn7GzLg
https://youtu.be/s3Et4RUYZZs
https://youtu.be/JAEi9rltoqU
#### THE REDDIT THREAD ####
https://www.reddit.com/r/conspiracy/comments/afduri/ufo_filmed_by_drone_60_framessecond_crystal_clear/
Copyright Disclaimer Under Section 107 of the Copyright Act 1976, allowance is made for "fair use" for purposes such as criticism, comment, news reporting, teaching, scholarship, and research.
▀▄▀▄▀ LINKS ▀▄▀▄▀
► Phone: 614-388-9109
► Website: http://obdmpod.com
► Patreon: https://www.patreon.com/obdm
► YouTube: https://www.youtube.com/user/ourbigdumbmouth
► YouTube 2nd Channel: https://www.youtube.com/channel/UCrj4SPfo5ySkEnyaQAW5zvA
► Twitter: https://twitter.com/obdmpod
► Instagram: obdmpod
► RSS: http://ourbigdumbmouth.libsyn.com/rss
► iTunes: https://itunes.apple.com/us/podcast/our-big-dumb-mouth/id261189509?mt=2
► Twitter: https://twitter.com/obdmpod
► Facebook: https://www.facebook.com/obdmnews
► Everything we do could be considered performance art
► Satire and Parody are often used</t>
  </si>
  <si>
    <t>lbq2o5iOzaI</t>
  </si>
  <si>
    <t>2018 11 08</t>
  </si>
  <si>
    <t>https://youtu.be/zuo_Cw9vK4Y</t>
  </si>
  <si>
    <t>Catalyst - Future Force</t>
  </si>
  <si>
    <t>Official music video for Catalyst
Written By: mik &amp; nic
Edited by: mik &amp; nic
Found Footage: YouTube</t>
  </si>
  <si>
    <t>zuo_Cw9vK4Y</t>
  </si>
  <si>
    <t>2018 07 04</t>
  </si>
  <si>
    <t>https://youtu.be/2ogIgw4u7Yo</t>
  </si>
  <si>
    <t>Catalyst - Missing Time</t>
  </si>
  <si>
    <t>Official music video for Catalyst
Written By: mik &amp; nic
Edited by: mik &amp; nic
Found Footage: YouTube
Copyright Disclaimer Under Section 107 of the Copyright Act 1976, allowance is made for "fair use" for purposes such as criticism, comment, news reporting, teaching, scholarship, and research.
▀▄▀▄▀ LINKS ▀▄▀▄▀
► Phone: 614-388-9109
► Website: http://obdmpod.com
► Patreon: https://www.patreon.com/obdm
► YouTube: https://www.youtube.com/user/ourbigdumbmouth
► Twitter: https://twitter.com/obdmpod
► Instagram: obdmpod
► RSS: http://ourbigdumbmouth.libsyn.com/rss
► iTunes: https://itunes.apple.com/us/podcast/our-big-dumb-mouth/id261189509?mt=2
► Twitter: https://twitter.com/OBDMpod
► Facebook: https://www.facebook.com/obdmnews
► Everything we do could be considered performance art</t>
  </si>
  <si>
    <t>2ogIgw4u7Yo</t>
  </si>
  <si>
    <t>2018 05 31</t>
  </si>
  <si>
    <t>https://youtu.be/YNgefYx1sb4</t>
  </si>
  <si>
    <t>Catalyst - Deadly Dose</t>
  </si>
  <si>
    <t>YNgefYx1sb4</t>
  </si>
  <si>
    <t>https://youtu.be/GZ_8CXZSY1s</t>
  </si>
  <si>
    <t>Catalyst - Uphill Battle</t>
  </si>
  <si>
    <t>Official music video for Catalyst
Written By: mik &amp; nic
Edited by: mik &amp; nic
Found Footage: YouTube
Featuring Production by: Skot Thompson
Copyright Disclaimer Under Section 107 of the Copyright Act 1976, allowance is made for "fair use" for purposes such as criticism, comment, news reporting, teaching, scholarship, and research.
▀▄▀▄▀ LINKS ▀▄▀▄▀
► Phone: 614-388-9109
► Website: http://obdmpod.com
► Patreon: https://www.patreon.com/obdm
► YouTube: https://www.youtube.com/user/ourbigdumbmouth
► Twitter: https://twitter.com/obdmpod
► Instagram: obdmpod
► RSS: http://ourbigdumbmouth.libsyn.com/rss
► iTunes: https://itunes.apple.com/us/podcast/our-big-dumb-mouth/id261189509?mt=2
► Twitter: https://twitter.com/OBDMpod
► Facebook: https://www.facebook.com/obdmnews
► Everything we do could be considered performance art</t>
  </si>
  <si>
    <t>GZ_8CXZSY1s</t>
  </si>
  <si>
    <t>2017 10 13</t>
  </si>
  <si>
    <t>https://youtu.be/Zrfxse1Rcac</t>
  </si>
  <si>
    <t>Missing 411   Underworld Abductions   OBDM Podcast</t>
  </si>
  <si>
    <t>Mike and Clownbaby talk to Spanky about Missing 411. Mike talks about the Underworld. Possible Hollow Earth creatures kidnapping humans.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</si>
  <si>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Zrfxse1Rcac</t>
  </si>
  <si>
    <t>2017 09 29</t>
  </si>
  <si>
    <t>https://youtu.be/cPozhjmxcn0</t>
  </si>
  <si>
    <t>Giants of North America   OBDM Podcast</t>
  </si>
  <si>
    <t>Clownbaby goes over some stories of Native Americans encountering very tall beings from the precolonial era. Star People? Tall Tales? 
The Encyclopedia of Ancient Giants in North America
https://www.amazon.com/Encyclopedia-Ancient-Giants-North-America/dp/1516851986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►Everything we do could be considered performance art</t>
  </si>
  <si>
    <t>cPozhjmxcn0</t>
  </si>
  <si>
    <t>2017 09 24</t>
  </si>
  <si>
    <t>https://youtu.be/Lhlt5CZ4QqY</t>
  </si>
  <si>
    <t>Zombie Animals   News Attack 11   OBDM Podcast</t>
  </si>
  <si>
    <t>Mysterious Illness Affecting Wildlife Forcing Police To Shoot, Kill Animals; Neighbors Worried For Their Pets
http://pittsburgh.cbslocal.com/2017/09/13/ross-township-wildlife-mysterious-illness/
SOMEONE WHO LOOKS LIKE RACHEL MADDOW IS POOPING ON PEOPLE’S LAWNS IN COLORADO
https://downtrend.com/71superb/someone-who-looks-like-rachel-maddow-is-pooping-on-peoples-lawns-in-colorado
Fluoride exposure in utero linked to lower IQ in kids, study says
http://www.cnn.com/2017/09/19/health/fluoride-iq-neurotoxin-study/index.html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►Everything we do could be considered performance art</t>
  </si>
  <si>
    <t>Lhlt5CZ4QqY</t>
  </si>
  <si>
    <t>2017 09 22</t>
  </si>
  <si>
    <t>https://youtu.be/tMKLbjcABRM</t>
  </si>
  <si>
    <t>Napoleon Bonaparte and Little Red Man of Destiny   OBDM Podcast</t>
  </si>
  <si>
    <t>Napoleon interpreted his dreams and he liked to tell ghost stories. He firmly believed in a Little Red Man of Destiny who foretold his future, and let this belief influence his decisions. A thoughtful historical look at Napoleon should include his superstitions and folklore beliefs, and an assessment of how much they influenced his actions. 
http://windowstoworldhistory.weebly.com/napoleon-bonaparte-ignores-his-little-red-man-of-destiny.html
Kubrick, "Napoleon" and the Little Red Man of Destiny
http://www.reddirtreport.com/dust-devil-dreams/kubrick-napoleon-and-little-red-man-destiny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►Everything we do could be considered performance art</t>
  </si>
  <si>
    <t>tMKLbjcABRM</t>
  </si>
  <si>
    <t>https://youtu.be/ExwJxV0JE1E</t>
  </si>
  <si>
    <t>JFK CIA FILES MISSING   OBDM PODCAST</t>
  </si>
  <si>
    <t>With the imminent release of the CIA JFK Files, Volume 5 is missing.  That then  spins off other conversations. 
CIA JFK
Entire Volume of CIA Files On Lee Harvey Oswald, Set to Be Released in October, Has ‘Gone Missing’
http://thefreethoughtproject.com/cia-volume-oswald-missing/
ENTIRE VOLUME OF CIA FILES ON LEE HARVEY OSWALD, SET TO BE RELEASED IN OCTOBER, HAS ‘GONE MISSING’
http://www.blacklistednews.com/Entire_Volume_of_CIA_Files_On_Lee_Harvey_Oswald,_Set_to_Be_Released_in_October,_Has_%E2%80%98Gone_Missing%E2%80%99/60868/0/38/38/Y/M.html
It was reported that there was a bombing at the JFK Library.
https://www.reddit.com/r/conspiracy/comments/6y3lu9/reminder_declassified_jfk_assassination_records/
This explosion at the JFK Library may or may not have been related, but police are investigating it as though it is, he said. But he later added that they believe it was related.
A third explosion “that we believe is related” occurred at the John F. Kennedy Library, Boston police commissioner Ed Davis said at a press conference.
That explosion occurred at about 4:30, after the others at the marathon finish line. Library officials had originally said it was an electrical fire.
https://www.washingtonpost.com/news/early-lead/wp/2013/04/15/explosions-at-boston-marathon-finish-line/
I'm not sure if they were successful at destroying the assassination records or not. Was the bombing used to divert attention while records were destroyed or altered? I guess we may find out this October.
According to the Act, all records previously withheld either in part or in full should be released on October 26, 2017, unless authorized for further withholding by the President of the United States.
https://www.archives.gov/research/jfk/processing-project
Edit: I'm putting additional information up here from my comments for easy reading and in case they are buried. Since someone questioned the accuracy of my claim that records related to the JFK assassination are at the JFK Library that caught fire (possibly from a bomb), here's proof those records are there.
The National Archives has not heeded public disclosure laws regarding nearly a dozen boxes of Kennedy’s Justice Department files. Those files have been kept in a secure vault at the John F. Kennedy Presidential Library and Museum in Dorchester for decades.
https://www.bostonglobe.com/news/nation/2013/07/11/judicial-watch-sues-national-archives-over-sealed-robert-kennedy-records-jfk-library/iw7eobjq7CQNo8xp1ubOzM/story.html
Files that we know are related to the assassination are there. Go to https://www.jfklibrary.org/ and search "assassination."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►Everything we do could be considered performance art</t>
  </si>
  <si>
    <t>ExwJxV0JE1E</t>
  </si>
  <si>
    <t>2017 09 08</t>
  </si>
  <si>
    <t>https://youtu.be/IbDKNjlKHUs</t>
  </si>
  <si>
    <t>Bigfoot Stalks Military Squad   OBDM Podcast</t>
  </si>
  <si>
    <t>Mike tries to read a few stories about UFOs and Bigfoot around the Fort Stewart &amp; Hunter Army Airfield base. A bigfoot trailing some troops? Yes.
Many more stories like this are features in the book:
Mysteries of Georgia’s Military Bases: Ghosts, UFOs, and Bigfoot
https://www.amazon.com/Mysteries-Georgias-Military-Bases-Bigfoot/dp/0764353551/ref=sr_1_1?ie=UTF8&amp;qid=1504892272&amp;sr=8-1&amp;keywords=mysteries+of+georgias+military+bases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►Everything we do could be considered performance art</t>
  </si>
  <si>
    <t>IbDKNjlKHUs</t>
  </si>
  <si>
    <t>2017 09 07</t>
  </si>
  <si>
    <t>https://youtu.be/k_dzSGvGXC8</t>
  </si>
  <si>
    <t>Invasion on Chestnut Ridge   Small Town Monsters Interview   OBDM Podcast</t>
  </si>
  <si>
    <t>We talk with Seth Breedlove, 2017's Cryptozoologist of Year, about his new movie Invasion on Chestnut Ridge. What happened in Kecksburg Pennsylvania? What could have crashed?
Cryptozoologist of Year 2017: Seth Breedlove
http://www.cryptozoonews.com/czist-2017/
Small Town Monsters is a film series documenting unusual events around the country.
http://www.smalltownmonsters.com/
Invasion on Chestnut Ridge trailer #2
https://youtu.be/iOQQ6A5wdvI
Small Town Monsters YouTube:
https://www.youtube.com/channel/UCfu4MCqbUGvcnQZ5uICx9RA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►Everything we do could be considered performance art</t>
  </si>
  <si>
    <t>k_dzSGvGXC8</t>
  </si>
  <si>
    <t>2017 09 01</t>
  </si>
  <si>
    <t>https://youtu.be/lf4-TD-E01M</t>
  </si>
  <si>
    <t>Bigfoot Encounter   OBDM Podcast</t>
  </si>
  <si>
    <t>Clownbaby goes over a bigfoot encounter.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►Everything we do could be considered performance art</t>
  </si>
  <si>
    <t>lf4-TD-E01M</t>
  </si>
  <si>
    <t>2017 08 25</t>
  </si>
  <si>
    <t>https://youtu.be/Pj04dl_hpoo</t>
  </si>
  <si>
    <t>USS John S McCain   Secret War   OBDM Podcast</t>
  </si>
  <si>
    <t>We talk about the latest US Navy ship incident. Listen, Mike knows he can barely read ... Towards the end Stand from Alaska calls in with some interesting theories about what maybe going on. Is the US in a secret war with China?
USS Fitzgerald | Something ain't right | OBDM Podcast 
https://youtu.be/TgtT3KMp3tA
Navy to Pause Operations, Review Collisions, With 10 Missing
Defense Secretary Jim Mattis responds as storm impedes search for sailors from USS John S. McCain
https://www.wsj.com/articles/navy-begins-broad-review-of-collisions-with-10-sailors-still-missing-1503329812
Everything We Know Right Now About The Destroyer Collision In The Strait Of Malacca
http://foxtrotalpha.jalopnik.com/everything-we-know-right-now-about-the-destroyer-collis-1798298181
U.S. Navy to remove commander of 7th Fleet amid latest accidents
https://www.cbsnews.com/news/uss-john-s-mccain-collision-us-navy-removes-commander-7th-fleet-joseph-aucoin/?utm_source=fark&amp;utm_medium=website&amp;utm_content=link&amp;ICID=ref_fark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►Everything we do could be considered performance art</t>
  </si>
  <si>
    <t>Pj04dl_hpoo</t>
  </si>
  <si>
    <t>2017 07 30</t>
  </si>
  <si>
    <t>https://youtu.be/FTE-R4Edgkg</t>
  </si>
  <si>
    <t>Ruby Creek Bigfoot   OBDM Podcast</t>
  </si>
  <si>
    <t>Clownbaby talks about an interesting bigfoot encounter. This thing likes to go into people's houses and steal their snacks.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</si>
  <si>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FTE-R4Edgkg</t>
  </si>
  <si>
    <t>2017 07 28</t>
  </si>
  <si>
    <t>https://youtu.be/hpPZrteFAhY</t>
  </si>
  <si>
    <t>The Boggy Creek Monster   OBDM Podcast</t>
  </si>
  <si>
    <t>OBDM talks about the Legend of the Boggy Creek Monster. Mike plays some clips from a documentary. He also makes fun of people, which is completely out of line.
SMALL TOWN MONSTERS
http://www.smalltownmonsters.com/films.html
https://youtu.be/YqniiFAlK5o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</si>
  <si>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hpPZrteFAhY</t>
  </si>
  <si>
    <t>2017 07 21</t>
  </si>
  <si>
    <t>https://youtu.be/qlEjMP6SFtE</t>
  </si>
  <si>
    <t>Missing 411   Neanderthals   OBDM Podcast</t>
  </si>
  <si>
    <t>John, a listener, calls in about his theory about Missing 411.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</si>
  <si>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qlEjMP6SFtE</t>
  </si>
  <si>
    <t>2017 07 17</t>
  </si>
  <si>
    <t>https://youtu.be/TXeIWSYC7XM</t>
  </si>
  <si>
    <t>Missing 411 YouTube Community   OBDM Podcast</t>
  </si>
  <si>
    <t>Mike tries to read and email concerning Missing 411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</si>
  <si>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TXeIWSYC7XM</t>
  </si>
  <si>
    <t>https://youtu.be/8XcD_UgbJkM</t>
  </si>
  <si>
    <t>Bogie the Dog likes to sing</t>
  </si>
  <si>
    <t>Bogie the Dog, howling</t>
  </si>
  <si>
    <t>8XcD_UgbJkM</t>
  </si>
  <si>
    <t>2017 07 14</t>
  </si>
  <si>
    <t>https://youtu.be/B4UIlsajl00</t>
  </si>
  <si>
    <t>Bigfoot vs Humans   OBDM Podcast</t>
  </si>
  <si>
    <t>Clownbaby tries to tell a story about a gun fight with some sasquatch, but Mike and Joe are being rude.
I FOUGHT THE APEMEN OF MOUNT ST. HELENS, WA.
http://www.bigfootencounters.com/classics/beck.htm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</si>
  <si>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B4UIlsajl00</t>
  </si>
  <si>
    <t>2017 07 07</t>
  </si>
  <si>
    <t>https://youtu.be/DsD9ZCONm9E</t>
  </si>
  <si>
    <t>Fairies and Aliens   Ultraterrestrials   OBDM Podcast</t>
  </si>
  <si>
    <t>Mike goes over some similarities between fairies of folklore and modern day UFO / Aliens.
Did You Hear the One about the Fairy and the Alien? September 9, 2011
http://www.strangehistory.net/2011/09/09/did-you-hear-the-one-about-the-fairy-and-the-alien/
Fairies and UFOs? ---- Ultraterrestrials
http://www.conspiracyarchive.com/UFOs/ufofairies.htm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</si>
  <si>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DsD9ZCONm9E</t>
  </si>
  <si>
    <t>2017 07 02</t>
  </si>
  <si>
    <t>https://youtu.be/SC5M1zumVXU</t>
  </si>
  <si>
    <t>Pennsylvania Gargoyles   OBDM Podcast</t>
  </si>
  <si>
    <t>Clownbaby talks about some strange encounters with winged creatures.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</si>
  <si>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SC5M1zumVXU</t>
  </si>
  <si>
    <t>2017 06 30</t>
  </si>
  <si>
    <t>https://youtu.be/N6gW71ilvfM</t>
  </si>
  <si>
    <t>Unacknowledged   UFOs and Special Access Projects   OBDM Podcast</t>
  </si>
  <si>
    <t>Mike plays a few clips from the new movie Unacknowledged, by Dr. Steven Greer.
The movie is well worth your time and money.
http://siriusdisclosure.com/unacknowledged-film/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</si>
  <si>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N6gW71ilvfM</t>
  </si>
  <si>
    <t>2017 06 29</t>
  </si>
  <si>
    <t>https://youtu.be/TgtT3KMp3tA</t>
  </si>
  <si>
    <t>USS Fitzgerald   Something ain't right   OBDM Podcast</t>
  </si>
  <si>
    <t>Stan from Alaska calls in to give us the down low on what maybe happened during the USS Fitzgerald ship crash.
http://650keni.iheart.com/media/play/27804589/
[Go to timemark 32:00 minutes on the stream above of the Mike Porcaro show, a local Anchorage radio program, this is where a caller says he knows a friend at the Dept of Energy and that the ACX Crystal was carrying containers of Fukushima water]
https://www.nytimes.com/interactive/2017/06/18/world/asia/path-ship-hit-uss-fitzgerald.html
http://freebeacon.com/national-security/freighter-autopilot-hit-us-destroyer/
http://news.trust.org/item/20170626101937-6xsul
https://m.youtube.com/watch?v=eANUtcpxL04
https://mobile.nytimes.com/2017/06/19/world/asia/ship-navy-collision-uss-fitzgerald-japan.html
https://www.fleetmon.com/maritime-news/2017/18515/uss-fitzgerald-collision-boxship-acx-crystal-japan/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</si>
  <si>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TgtT3KMp3tA</t>
  </si>
  <si>
    <t>2017 06 22</t>
  </si>
  <si>
    <t>https://youtu.be/2qhV1I7sb8w</t>
  </si>
  <si>
    <t>Missing 411   Dakota James   OBDM Podcast</t>
  </si>
  <si>
    <t>We talk about the Dakota James missing person case. We also play a SurviverMan Clip and some audio about The Dulce Base.
Dakota James' family disputes death was accidental, hires Cyril Wecht
http://www.wpxi.com/news/top-stories/dakota-james-family-disputes-death-was-accidental-hires-cyril-wecht/526980212</t>
  </si>
  <si>
    <t>2qhV1I7sb8w</t>
  </si>
  <si>
    <t>2017 06 12</t>
  </si>
  <si>
    <t>https://youtu.be/PbaIa_wMHtg</t>
  </si>
  <si>
    <t>Roswell, 70 years later   OBDM Podcast</t>
  </si>
  <si>
    <t>Mike goes over some recent Roswell Crash news. Some how, there are newer people coming forward.
WATCH: Deputy sheriff describes seeing 'dead aliens in flying saucer at Roswell UFO crash
A VIDEO showing a former deputy sheriff claim to have seen a "flying saucer" and "dead aliens" at an alleged UFO crash site in Roswell, New Mexico, in 1947, has been released.
http://www.express.co.uk/news/weird/813632/Roswell-UFO-Charles-H-Forgus-aliens-flying-saucer-UFOs-Today
'I saw aliens and Roswell UFO' CIA agent in shock deathbed confession on Area 51
AN ALLEGED former CIA agent and military officer gave a shocking deathbed "confession" in which he claimed to have seen living extraterrestrials and alien space craft secretly stored in the mysterious Area 51 US Air Force base.
http://www.express.co.uk/news/weird/813264/Former-CIA-officer-UFO-aliens-video-deathbed-confession-Area-51
‘THIS alien invasion is even STRANGER than Roswell’ claims UFO hunter
A POPULAR UFO hunter has lifted the lid on an eerie incident he claims is “even stranger than Roswell” in a new video posted online.
http://www.dailystar.co.uk/news/latest-news/620103/Roswell-alien-invasion-Maury-Island-incident-paranormal-extra-terrestrial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</si>
  <si>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PbaIa_wMHtg</t>
  </si>
  <si>
    <t>2017 06 09</t>
  </si>
  <si>
    <t>https://youtu.be/aw_NuqVsyBQ</t>
  </si>
  <si>
    <t>The Mothman of Point Pleasant ‌• Movie   OBDM Podcast</t>
  </si>
  <si>
    <t>Mike plays some audio segments from the new Small Town Monsters movie, Mothman of Point Pleasant . We go in to theory and thoughts, history and speculation. It's a good film, buy it!!!
FYI: This is not an ad. We just like the movie and like what this guy(s) does.
--- SMALL TOWN MONSTERS ---
http://www.smalltownmonsters.com/
http://www.smalltownmonsters.com/films.html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</si>
  <si>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aw_NuqVsyBQ</t>
  </si>
  <si>
    <t>2017 06 02</t>
  </si>
  <si>
    <t>https://youtu.be/lScLLvLtvcE</t>
  </si>
  <si>
    <t>The Aliens are Here + Free Energy    Robert Bigelow   OBDM Podcast</t>
  </si>
  <si>
    <t>Mike goes over a new 60 minutes interview with Robert Bigelow. Then Mike and Joe talk about Free Energy. Look, they've had a few drinks ...
Live Youtube Shows:
Monday: 7pm EST
Wednesday: 7pm EST
Saturday: 12pm EST
Call in line: 614-388-9109
Aerospace Executive ‘Absolutely Convinced’ There Are Aliens On Earth
http://www.huffingtonpost.com/entry/robert-bigelow-ufos-aliens-on-earth_us_592ca03ce4b0065b20b7bfb7
The Joe Cell
https://youtu.be/mAbuHe9X_cs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</si>
  <si>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lScLLvLtvcE</t>
  </si>
  <si>
    <t>2017 05 20</t>
  </si>
  <si>
    <t>https://youtu.be/0JaPFfUSayQ</t>
  </si>
  <si>
    <t>UFOs in the Vietnam War   OBDM Podcast</t>
  </si>
  <si>
    <t>Mike talks about some UFOs sightings during the Vietnam War, along with a new book that talks about a craft landing and leaving evidence. Also, is Trump going to release super technology?
Stories:
Did ALIENS interfere in the Vietnam war? Soldiers give shocking accounts
http://www.express.co.uk/news/weird/804778/ALIENS-Vietnam-war-Soldiers-UFO
The Scientist That Has Proven Alien UFO’s Have Landed On Earth
http://www.ufointernationalproject.com/latest-news/scientist-proven-alien-ufos-landed-earth/#new_tab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</si>
  <si>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0JaPFfUSayQ</t>
  </si>
  <si>
    <t>2017 05 17</t>
  </si>
  <si>
    <t>https://youtu.be/ggCWAIp3vXk</t>
  </si>
  <si>
    <t>Jimmy Stewart and the Yeti Hand   OBDM Podcast</t>
  </si>
  <si>
    <t>Mike tries to read about the cryptozoology museum. We then go on to talk about the actor Jimmy Stewart and a stolen yeti hand.
STORY:
http://www.atlasobscura.com/articles/saga-of-the-yeti-hand
International Cryptozoology Museum
http://cryptozoologymuseum.com/
Copyright Disclaimer Under Section 107 of the Copyright Act 1976, allowance is made for "fair use" for purposes such as criticism, comment, news reporting, teaching, scholarship, and research.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</si>
  <si>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ggCWAIp3vXk</t>
  </si>
  <si>
    <t>2017 05 05</t>
  </si>
  <si>
    <t>https://youtu.be/1nBPVwkUlIQ</t>
  </si>
  <si>
    <t>Psychic Twin Connection   OBDM Podcast</t>
  </si>
  <si>
    <t>Mike goes over some strange stories about the special relationship between twins. Make no mistake, this is not for the faint of heart. If you have issue with strong language or sexual content DO NOT LISTEN. 
Copyright Disclaimer Under Section 107 of the Copyright Act 1976, allowance is made for "fair use" for purposes such as criticism, comment, news reporting, teaching, scholarship, and research.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</si>
  <si>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1nBPVwkUlIQ</t>
  </si>
  <si>
    <t>2017 04 29</t>
  </si>
  <si>
    <t>https://youtu.be/iISizFdskaw</t>
  </si>
  <si>
    <t>Navy SEALs vs Bigfoot   OBDM Podcast</t>
  </si>
  <si>
    <t>Mike tries to read some stories about bigfoot, grey aliens, special forces and bigfoot. It gets wild. 
Site with other great stories and books:
http://www.phantomsandmonsters.com
Article:
http://www.phantomsandmonsters.com/2017/04/us-special-forces-hunt-killer-bigfoot.html
Copyright Disclaimer Under Section 107 of the Copyright Act 1976, allowance is made for "fair use" for purposes such as criticism, comment, news reporting, teaching, scholarship, and research.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</si>
  <si>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iISizFdskaw</t>
  </si>
  <si>
    <t>2017 04 22</t>
  </si>
  <si>
    <t>https://youtu.be/5PGP0XxbZCg</t>
  </si>
  <si>
    <t>Bigfoot Sighting   Mississippi Monkey Man   OBDM Podcast</t>
  </si>
  <si>
    <t>Mike tries to read a story about a couple trying to pick up a bigfoot on the side of highway.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</si>
  <si>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5PGP0XxbZCg</t>
  </si>
  <si>
    <t>2017 04 14</t>
  </si>
  <si>
    <t>https://youtu.be/UO8SfJv7wdw</t>
  </si>
  <si>
    <t>Missing 411   The Holographic Universe   OBDM Podcast</t>
  </si>
  <si>
    <t>Mike goes deep into a Missing 411 theory about reality being a generated by a virtual machine and optimizing the environments being rendered for humans ... plus Meme Magik being used to program reality.
Missing 411 - The Nature of Reality - We live in a Virtual Machine
https://www.reddit.com/r/Missing411/comments/62g5pn/my_explanation_of_missing_people_virtual_machine/
http://www.crystalinks.com/holographic.html
MEME MAGIC
https://pepethefrogfaith.wordpress.com/
http://knowyourmeme.com/memes/meme-magic
Coincidences are actually “flaws in the fabric of reality"
http://quanta-gaia.org/reviews/books/holoUniverse.html
Copyright Disclaimer Under Section 107 of the Copyright Act 1976, allowance is made for "fair use" for purposes such as criticism, comment, news reporting, teaching, scholarship, and research.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</si>
  <si>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UO8SfJv7wdw</t>
  </si>
  <si>
    <t>2017 04 09</t>
  </si>
  <si>
    <t>https://youtu.be/fUXwBarn9sg</t>
  </si>
  <si>
    <t>Ancient Builder Aliens   OBDM Podcast</t>
  </si>
  <si>
    <t>Mike talks about a memory he can not place. Then goes into a theory about an ancient race builder aliens that  could have build structures on the moon and all around the solar system. Shit gets crazy.
The Ascension Mysteries
https://www.amazon.com/Ascension-Mysteries-Revealing-Cosmic-Between/dp/1101984074
The Law of One:
http://www.lawofone.info/
Insiders Reveal Secret Space Programs &amp; Extraterrestrial Alliances
https://www.amazon.com/Insiders-Reveal-Programs-Extraterrestrial-Alliances-ebook/dp/B015B6XAUY/ref=sr_1_2?ie=UTF8&amp;qid=1491759134&amp;sr=8-2&amp;keywords=the+secret+space+program
Copyright Disclaimer Under Section 107 of the Copyright Act 1976, allowance is made for "fair use" for purposes such as criticism, comment, news reporting, teaching, scholarship, and research.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</si>
  <si>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fUXwBarn9sg</t>
  </si>
  <si>
    <t>2017 03 31</t>
  </si>
  <si>
    <t>https://youtu.be/EbvnqN_Wvhk</t>
  </si>
  <si>
    <t>Lost Pygmy of Indonesia   OBDM Podcast - Drunk</t>
  </si>
  <si>
    <t>Mike is drunk and we are trying to talk Lost Pygmy of Indonesia.
Article and Video:
http://www.dailymail.co.uk/news/article-4354130/Mystery-small-human-like-creature-spotted-Indonesia.html
Copyright Disclaimer Under Section 107 of the Copyright Act 1976, allowance is made for "fair use" for purposes such as criticism, comment, news reporting, teaching, scholarship, and research.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</si>
  <si>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EbvnqN_Wvhk</t>
  </si>
  <si>
    <t>2017 03 26</t>
  </si>
  <si>
    <t>https://youtu.be/IQPma5jUGhk</t>
  </si>
  <si>
    <t>GTA5 - Drunk Pilots</t>
  </si>
  <si>
    <t>We're drunk and there's a lot of annoying talking, but we have fun landing planes on buildings.
Copyright Disclaimer Under Section 107 of the Copyright Act 1976, allowance is made for "fair use" for purposes such as criticism, comment, news reporting, teaching, scholarship, and research.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</si>
  <si>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IQPma5jUGhk</t>
  </si>
  <si>
    <t>2017 03 24</t>
  </si>
  <si>
    <t>https://youtu.be/bxFIjK-54kc</t>
  </si>
  <si>
    <t>Bigfoot Saves Life   OBDM Podcast</t>
  </si>
  <si>
    <t>Mike tries to read a story about a woman who's life was saved by a bigfoot do-gooder.
Story:
http://www.phantomsandmonsters.com/2017/03/sasquatch-thwarts-rape-attack.html
Copyright Disclaimer Under Section 107 of the Copyright Act 1976, allowance is made for "fair use" for purposes such as criticism, comment, news reporting, teaching, scholarship, and research.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</si>
  <si>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bxFIjK-54kc</t>
  </si>
  <si>
    <t>https://youtu.be/Ji_F47_0c_s</t>
  </si>
  <si>
    <t>Skull and Bones Day   OBDM Podcast</t>
  </si>
  <si>
    <t>Mike and Joe talk about Skull &amp; Bones Day, 322, the ruling elite and heart attack guns.
Copyright Disclaimer Under Section 107 of the Copyright Act 1976, allowance is made for "fair use" for purposes such as criticism, comment, news reporting, teaching, scholarship, and research.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</si>
  <si>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Ji_F47_0c_s</t>
  </si>
  <si>
    <t>2017 03 22</t>
  </si>
  <si>
    <t>https://youtu.be/LixiG-6FaB8</t>
  </si>
  <si>
    <t>Killing Bigfoot   New Recruits   OBDM Podcast</t>
  </si>
  <si>
    <t>Clownbaby continues to watch the "Killing Bigfoot" TV show and reports back to us. Apparently, they are looking for more bigfoot hunters. We're watching the show so you don't have to.
Copyright Disclaimer Under Section 107 of the Copyright Act 1976, allowance is made for "fair use" for purposes such as criticism, comment, news reporting, teaching, scholarship, and research.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</si>
  <si>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LixiG-6FaB8</t>
  </si>
  <si>
    <t>2017 03 20</t>
  </si>
  <si>
    <t>https://youtu.be/pjPBE3IO11w</t>
  </si>
  <si>
    <t>Hollow Earth   OBDM Podcast</t>
  </si>
  <si>
    <t>We read down a list that that is suppose to convince us of the Hollow Earth Theory. The list is a little strange ...
The List : 
10 Strange Reports About The Hollow Earth
http://listverse.com/2017/03/11/10-strange-reports-about-the-hollow-earth/
Copyright Disclaimer Under Section 107 of the Copyright Act 1976, allowance is made for "fair use" for purposes such as criticism, comment, news reporting, teaching, scholarship, and research.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</si>
  <si>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pjPBE3IO11w</t>
  </si>
  <si>
    <t>2017 03 19</t>
  </si>
  <si>
    <t>https://youtu.be/Db7aZRxEOoM</t>
  </si>
  <si>
    <t>Project Zomboid   The Prepper   fmep   05</t>
  </si>
  <si>
    <t>Dead Pixel Server Event: There's a prepper house somewhere in Muldraugh. Everyone is scrambling to get there first.
Server: Dead Pixel
https://www.reddit.com/r/DeadPixelsPZ/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</si>
  <si>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Db7aZRxEOoM</t>
  </si>
  <si>
    <t>2017 03 13</t>
  </si>
  <si>
    <t>https://youtu.be/5Ky4jEQlo7s</t>
  </si>
  <si>
    <t>Killing Bigfoot Review   OBDM Podcast</t>
  </si>
  <si>
    <t>Clownbaby decided to watch the first 2 episodes of the TV series "Killing Bigfoot". We talk about that.
Copyright Disclaimer Under Section 107 of the Copyright Act 1976, allowance is made for "fair use" for purposes such as criticism, comment, news reporting, teaching, scholarship, and research.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</si>
  <si>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5Ky4jEQlo7s</t>
  </si>
  <si>
    <t>2017 03 09</t>
  </si>
  <si>
    <t>https://youtu.be/aZ96pTnwd8E</t>
  </si>
  <si>
    <t>CIA listening on Amazon Alexa</t>
  </si>
  <si>
    <t>I tested what this person did: https://streamable.com/38l6e
▀▄▀▄▀ SOCIAL ▀▄▀▄▀
► OBDM is a Humorous News / Paranormal / Conspiracy Podcast
►Website: http://ourbigdumbmouth.com/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</si>
  <si>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aZ96pTnwd8E</t>
  </si>
  <si>
    <t>https://youtu.be/dBlAJ-1qWMk</t>
  </si>
  <si>
    <t>Project Zomboid   Supply Drop   fmep   04</t>
  </si>
  <si>
    <t>Urkel and 3J are racing to get to a supply drop but not before they stop off to dismantle some toilets. 
Server: Dead Pixel
https://www.reddit.com/r/DeadPixelsPZ/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</si>
  <si>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dBlAJ-1qWMk</t>
  </si>
  <si>
    <t>2017 03 07</t>
  </si>
  <si>
    <t>https://youtu.be/vEurvx6lShw</t>
  </si>
  <si>
    <t>Killing Bigfoot TV Series   OBDM Podcast</t>
  </si>
  <si>
    <t>We talk about: the new TV series Killing Bigfoot, Joe moving to Austin 
Copyright Disclaimer Under Section 107 of the Copyright Act 1976, allowance is made for "fair use" for purposes such as criticism, comment, news reporting, teaching, scholarship, and research.
▀▄▀▄▀ SOCIAL ▀▄▀▄▀
► OBDM is a Humorous News / Paranormal / Conspiracy Podcast
►Website: http://ourbigdumbmouth.com/
►Phone Line: 614-388-9109
►email: ourbigdumbmouth@gmail.com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</si>
  <si>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vEurvx6lShw</t>
  </si>
  <si>
    <t>2017 03 03</t>
  </si>
  <si>
    <t>https://youtu.be/mwMeqxZacmQ</t>
  </si>
  <si>
    <t>Project Zomboid   Chainsaw Dreams   fmep   03</t>
  </si>
  <si>
    <t>The guys are inspecting toilets, making sure everything is up to code. They head to MUL to look for a blow torch but instead find zombies.
Server: Dead Pixel
Copyright Disclaimer Under Section 107 of the Copyright Act 1976, allowance is made for "fair use" for purposes such as criticism, comment, news reporting, teaching, scholarship, and research.
▀▄▀▄▀ SOCIAL ▀▄▀▄▀
► OBDM is a Humorous News / Paranormal / Conspiracy Podcast
►Website: http://ourbigdumbmouth.com/
►Phone Line: 614-388-9109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</si>
  <si>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mwMeqxZacmQ</t>
  </si>
  <si>
    <t>https://youtu.be/noTt_ipjzOM</t>
  </si>
  <si>
    <t>Mothman   Small Town Monsters   Seth Breedlove   OBDM Podcast</t>
  </si>
  <si>
    <t>We talk to Seth Breedlove from SmallTownMonsters.com and his new MothMan movie. We also talk about other monsters and Missing 411.
Copyright Disclaimer Under Section 107 of the Copyright Act 1976, allowance is made for "fair use" for purposes such as criticism, comment, news reporting, teaching, scholarship, and research.
The Mothman of Point Pleasant and Invasion on Chestnut Ridge Kickstarter :
https://www.kickstarter.com/projects/minervamonster/the-mothman-of-point-pleasant-and-invasion-on-ches
▀▄▀▄▀ SOCIAL ▀▄▀▄▀
► OBDM is a Humorous News / Paranormal / Conspiracy Podcast
►Website: http://ourbigdumbmouth.com/
►Phone Line: 614-388-9109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</si>
  <si>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noTt_ipjzOM</t>
  </si>
  <si>
    <t>2017 02 28</t>
  </si>
  <si>
    <t>https://youtu.be/KpGazh_k_Ns</t>
  </si>
  <si>
    <t>Alien Encounter   Conspiracy Drama   OBDM Podcast</t>
  </si>
  <si>
    <t>Mike reads a story about a very small gnome like creatures that seem to take humans. Much like a UFO Abduction. Then the guys talk about SecureTeam10 and how much money they make.
▀▄▀▄▀ SOCIAL ▀▄▀▄▀
► OBDM is a Humorous News / Paranormal / Conspiracy Podcast
►Website: http://ourbigdumbmouth.com/
►Phone Line: 614-388-9109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</si>
  <si>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KpGazh_k_Ns</t>
  </si>
  <si>
    <t>2017 02 26</t>
  </si>
  <si>
    <t>https://youtu.be/lMGgqP6Mkao</t>
  </si>
  <si>
    <t>Project Zomboid   The Crossover   fmep   02</t>
  </si>
  <si>
    <t>Carl and Steve head to West Point to look for food. Old vendettas bubble to the surface. Enemies are made.
Server: Dead Pixel
Copyright Disclaimer Under Section 107 of the Copyright Act 1976, allowance is made for "fair use" for purposes such as criticism, comment, news reporting, teaching, scholarship, and research.
▀▄▀▄▀ SOCIAL ▀▄▀▄▀
► OBDM is a Humorous News / Paranormal / Conspiracy Podcast
►Website: http://ourbigdumbmouth.com/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</si>
  <si>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lMGgqP6Mkao</t>
  </si>
  <si>
    <t>2017 02 23</t>
  </si>
  <si>
    <t>https://youtu.be/zRSClPwtgro</t>
  </si>
  <si>
    <t>Project Zomboid   Pipe Bomb Party   fmep   01</t>
  </si>
  <si>
    <t>We are back on the Dead Pixel Server playing as characters from the sitcom Family Matters. We try to defend a community base in Dixie. Things don't go well.
Copyright Disclaimer Under Section 107 of the Copyright Act 1976, allowance is made for "fair use" for purposes such as criticism, comment, news reporting, teaching, scholarship, and research.
▀▄▀▄▀ SOCIAL ▀▄▀▄▀
► OBDM is a Humorous News / Paranormal / Conspiracy Podcast
►Website: http://ourbigdumbmouth.com/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t>
  </si>
  <si>
    <t>zRSClPwtgro</t>
  </si>
  <si>
    <t>2017 02 12</t>
  </si>
  <si>
    <t>https://youtu.be/2nofUL-Sbn8</t>
  </si>
  <si>
    <t>Missing 411 Theories  III   Antarctica   The Higherside Chats and OBDM</t>
  </si>
  <si>
    <t>We talk with Greg from The Higherside Chats about Missing 411, The possible Antarctica Distraction, Trumps and a few other items.
For the Full episode go to our website.
Copyright Disclaimer Under Section 107 of the Copyright Act 1976, allowance is made for "fair use" for purposes such as criticism, comment, news reporting, teaching, scholarship, and research.
▀▄▀▄▀ SOCIAL ▀▄▀▄▀
► OBDM is a Humorous News / Paranormal / Conspiracy Podcast
►Website: http://ourbigdumbmouth.com/
►Stitcher: http://www.stitcher.com/podcast/our-big-dumb-mouth
►iTunes: https://itunes.apple.com/us/podcast/our-big-dumb-mouth/id261189509?mt=2
►RSS: http://ourbigdumbmouth.libsyn.com/rss
►Twitter: https://twitter.com/OBDMlol
►Facebook: https://www.facebook.com/obdmnews
►Patreon: https://www.patreon.com/obdm
► Everything we do could be considered performance art
► http://thehighersidechats.com/</t>
  </si>
  <si>
    <t>2nofUL-Sbn8</t>
  </si>
  <si>
    <t>2017 02 03</t>
  </si>
  <si>
    <t>https://youtu.be/TKmfXU9CAW0</t>
  </si>
  <si>
    <t>Missing 411   Pennsylvania   Organ Harvesting   OBDM Podcast</t>
  </si>
  <si>
    <t>We go over some possible Missing 411 scenarios in Pennsylvania. We then dive deep into some theories. 
NEWS LINKS
http://www.wpxi.com/news/body-of-missing-person-found-in-armstrong-county/489624041
http://www.wpxi.com/news/family-members-join-search-for-missing-north-side-man/488785533
Copyright Disclaimer Under Section 107 of the Copyright Act 1976, allowance is made for "fair use" for purposes such as criticism, comment, news reporting, teaching, scholarship, and research.
▀▄▀▄▀ SOCIAL ▀▄▀▄▀
► OBDM is a Humorous News / Paranormal / Conspiracy Podcast
►Website: http://ourbigdumbmouth.com/
►Stitcher: http://www.stitcher.com/podcast/our-big-dumb-mouth
►iTunes: https://itunes.apple.com/us/podcast/our-big-dumb-mouth/id261189509?mt=2
►RSS: http://ourbigdumbmouth.libsyn.com/rss
►Twitter: https://twitter.com/OBDMlol
►Facebook: https://www.facebook.com/obdmnews
► Everything we do could be considered performance art</t>
  </si>
  <si>
    <t>TKmfXU9CAW0</t>
  </si>
  <si>
    <t>2017 01 31</t>
  </si>
  <si>
    <t>https://youtu.be/fSREuNq65LA</t>
  </si>
  <si>
    <t>Responding to YouTube Comments   OBDM Podcast</t>
  </si>
  <si>
    <t>We talking about listener feedback and YouTube comments, while Mike is grieving the death of his Grandmother.
 Copyright Disclaimer Under Section 107 of the Copyright Act 1976, allowance is made for "fair use" for purposes such as criticism, comment, news reporting, teaching, scholarship, and research.
▀▄▀▄▀ SOCIAL ▀▄▀▄▀
► OBDM is a Humorous News / Paranormal / Conspiracy Podcast
►Website: http://ourbigdumbmouth.com/
►Stitcher: http://www.stitcher.com/podcast/our-big-dumb-mouth
►iTunes: https://itunes.apple.com/us/podcast/our-big-dumb-mouth/id261189509?mt=2
►RSS: http://ourbigdumbmouth.libsyn.com/rss
►Twitter: https://twitter.com/OBDMlol
►Facebook: https://www.facebook.com/obdmnews
► Everything we do could be considered performance art</t>
  </si>
  <si>
    <t>fSREuNq65LA</t>
  </si>
  <si>
    <t>2017 01 28</t>
  </si>
  <si>
    <t>https://youtu.be/MPEOEHTif54</t>
  </si>
  <si>
    <t>CIA Project Stargate   OBDM Podcast</t>
  </si>
  <si>
    <t>We do a brief overview of the Stargate and remote viewing. Mike has given up reading for the year, yet continues to struggle with it.
Copyright Disclaimer Under Section 107 of the Copyright Act 1976, allowance is made for "fair use" for purposes such as criticism, comment, news reporting, teaching, scholarship, and research.
▀▄▀▄▀ SOCIAL ▀▄▀▄▀
► OBDM is a Humorous News / Paranormal / Conspiracy Podcast
►Website: http://ourbigdumbmouth.com/
►Stitcher: http://www.stitcher.com/podcast/our-big-dumb-mouth
►iTunes: https://itunes.apple.com/us/podcast/our-big-dumb-mouth/id261189509?mt=2
►RSS: http://ourbigdumbmouth.libsyn.com/rss
►Twitter: https://twitter.com/OBDMlol
►Facebook: https://www.facebook.com/obdmnews
► Everything we do could be considered performance art</t>
  </si>
  <si>
    <t>MPEOEHTif54</t>
  </si>
  <si>
    <t>2017 01 21</t>
  </si>
  <si>
    <t>https://youtu.be/x9-EcUOpN50</t>
  </si>
  <si>
    <t>Bigfoot Body   OBDM Podcast</t>
  </si>
  <si>
    <t>Does Peter Caine have a body of a Bigfoot in his freeze? We go over some statements and try to understand what is going on with this guy.
Peter Caine Dog Training
https://www.youtube.com/user/readyourDogstaff
Copyright Disclaimer Under Section 107 of the Copyright Act 1976, allowance is made for "fair use" for purposes such as criticism, comment, news reporting, teaching, scholarship, and research.
▀▄▀▄▀ SOCIAL ▀▄▀▄▀
► OBDM is a Humorous News / Paranormal / Conspiracy Podcast
►Website: http://ourbigdumbmouth.com/
►Stitcher: http://www.stitcher.com/podcast/our-big-dumb-mouth
►iTunes: https://itunes.apple.com/us/podcast/our-big-dumb-mouth/id261189509?mt=2
►RSS: http://ourbigdumbmouth.libsyn.com/rss
►Twitter: https://twitter.com/OBDMlol
►Facebook: https://www.facebook.com/obdmnews
► Everything we do could be considered performance art</t>
  </si>
  <si>
    <t>x9-EcUOpN50</t>
  </si>
  <si>
    <t>2017 01 18</t>
  </si>
  <si>
    <t>https://youtu.be/NtxoFb_q3uk</t>
  </si>
  <si>
    <t>Loveland’s Frogman   Monster of the Week   OBDM Podcast</t>
  </si>
  <si>
    <t>We talk about the Frogman of Loveland Ohio. 
http://weirdus.com/states/ohio/bizarre_beasts/loveland_frogman/
Copyright Disclaimer Under Section 107 of the Copyright Act 1976, allowance is made for "fair use" for purposes such as criticism, comment, news reporting, teaching, scholarship, and research.
▀▄▀▄▀ SOCIAL ▀▄▀▄▀
► OBDM is a Humorous News / Paranormal / Conspiracy Podcast
►Website: http://ourbigdumbmouth.com/
►Stitcher: http://www.stitcher.com/podcast/our-big-dumb-mouth
►iTunes: https://itunes.apple.com/us/podcast/our-big-dumb-mouth/id261189509?mt=2
►RSS: http://ourbigdumbmouth.libsyn.com/rss
►Twitter: https://twitter.com/OBDMlol
►Facebook: https://www.facebook.com/obdmnews
► Everything we do could be considered performance art</t>
  </si>
  <si>
    <t>NtxoFb_q3uk</t>
  </si>
  <si>
    <t>2017 01 16</t>
  </si>
  <si>
    <t>https://youtu.be/f-K7KcJe8RE</t>
  </si>
  <si>
    <t>UFO Disclosure Soon    OBDM Podcast</t>
  </si>
  <si>
    <t>Mike tries to read some articles pertaining to  possible UFO / The Secret Space Program disclosure happening soon.
Copyright Disclaimer Under Section 107 of the Copyright Act 1976, allowance is made for "fair use" for purposes such as criticism, comment, news reporting, teaching, scholarship, and research.
▀▄▀▄▀ SOCIAL ▀▄▀▄▀
► OBDM is a Humorous News / Paranormal / Conspiracy Podcast
►Website: http://ourbigdumbmouth.com/
►Stitcher: http://www.stitcher.com/podcast/our-big-dumb-mouth
►iTunes: https://itunes.apple.com/us/podcast/our-big-dumb-mouth/id261189509?mt=2
►RSS: http://ourbigdumbmouth.libsyn.com/rss
►Twitter: https://twitter.com/OBDMlol
►Facebook: https://www.facebook.com/obdmnews
► Everything we do could be considered performance art</t>
  </si>
  <si>
    <t>f-K7KcJe8RE</t>
  </si>
  <si>
    <t>2017 01 10</t>
  </si>
  <si>
    <t>https://youtu.be/fhm-PYYeWxo</t>
  </si>
  <si>
    <t>Missing in Aurora   Missing 411   OBDM Podcast</t>
  </si>
  <si>
    <t>We go over a story about a missing boy in Aurora Colorado and whether or not it fits a Missing 411 case. Then Mike tries to read a few paragraphs about fairies kidnapping people.
Copyright Disclaimer Under Section 107 of the Copyright Act 1976, allowance is made for "fair use" for purposes such as criticism, comment, news reporting, teaching, scholarship, and research.
▀▄▀▄▀ SOCIAL ▀▄▀▄▀
► OBDM is a Humorous News / Paranormal / Conspiracy Podcast
►Website: http://ourbigdumbmouth.com/
►Stitcher: http://www.stitcher.com/podcast/our-big-dumb-mouth
►iTunes: https://itunes.apple.com/us/podcast/our-big-dumb-mouth/id261189509?mt=2
►RSS: http://ourbigdumbmouth.libsyn.com/rss
►Twitter: https://twitter.com/OBDMlol
►Facebook: https://www.facebook.com/obdmnews
► Everything we do could be considered performance art</t>
  </si>
  <si>
    <t>fhm-PYYeWxo</t>
  </si>
  <si>
    <t>2017 01 07</t>
  </si>
  <si>
    <t>https://youtu.be/6ISGCiidLoM</t>
  </si>
  <si>
    <t>Chilean Navy UFO   OBDM Podcast</t>
  </si>
  <si>
    <t>We talk about the latest UFO video making the rounds, the Chilean Navy UFO FLIR video. We also compare it to another UFO case.
Copyright Disclaimer Under Section 107 of the Copyright Act 1976, allowance is made for "fair use" for purposes such as criticism, comment, news reporting, teaching, scholarship, and research.
▀▄▀▄▀ SOCIAL ▀▄▀▄▀
► OBDM is a Humorous News / Paranormal / Conspiracy Podcast
►Website: http://ourbigdumbmouth.com/
►Stitcher: http://www.stitcher.com/podcast/our-big-dumb-mouth
►iTunes: https://itunes.apple.com/us/podcast/our-big-dumb-mouth/id261189509?mt=2
►RSS: http://ourbigdumbmouth.libsyn.com/rss
►Twitter: https://twitter.com/OBDMlol
►Facebook: https://www.facebook.com/obdmnews
► Everything we do could be considered performance art</t>
  </si>
  <si>
    <t>6ISGCiidLoM</t>
  </si>
  <si>
    <t>2017 01 02</t>
  </si>
  <si>
    <t>https://youtu.be/gJfLIZJjFH8</t>
  </si>
  <si>
    <t>Spoon On Mars   OBDM Podcast</t>
  </si>
  <si>
    <t>Topics:
- Sending Signals to Contact Aliens - 1:20
- Receiving Signals from Aliens - 3:23
- Spoon on Mars - 4:57
- Rogue One | Alex Jones - 8:51
▀▄▀▄▀ SOCIAL ▀▄▀▄▀
►Website: http://ourbigdumbmouth.com/
►Stitcher: http://www.stitcher.com/podcast/our-big-dumb-mouth
►iTunes: https://itunes.apple.com/us/podcast/our-big-dumb-mouth/id261189509?mt=2
►RSS: http://ourbigdumbmouth.libsyn.com/rss
►Twitter: https://twitter.com/OBDMlol
►Facebook: https://www.facebook.com/obdmnews
► Everything we do could be considered performance art</t>
  </si>
  <si>
    <t>gJfLIZJjFH8</t>
  </si>
  <si>
    <t>2016 12 31</t>
  </si>
  <si>
    <t>https://youtu.be/mxDjQuiW1Es</t>
  </si>
  <si>
    <t>Invisible Creatures, Stealth Bigfoot   OBDM Podcast</t>
  </si>
  <si>
    <t>Mike reads sections from different books that focus on invisible being. Bigfoot, Predators, Lemurians.
Bigfoot BlogSpot
http://bf-field-journal.blogspot.com/2013/07/bigfoot-research-suspicious-figure.html
▀▄▀▄▀ SOCIAL ▀▄▀▄▀
►Website: http://ourbigdumbmouth.com/
►Stitcher: http://www.stitcher.com/podcast/our-big-dumb-mouth
►iTunes: https://itunes.apple.com/us/podcast/our-big-dumb-mouth/id261189509?mt=2
►RSS: http://ourbigdumbmouth.libsyn.com/rss
►Twitter: https://twitter.com/OBDMlol
►Facebook: https://www.facebook.com/obdmnews
► Everything we do could be considered performance art</t>
  </si>
  <si>
    <t>mxDjQuiW1Es</t>
  </si>
  <si>
    <t>2016 12 28</t>
  </si>
  <si>
    <t>https://youtu.be/Wi5GCLcKEas</t>
  </si>
  <si>
    <t>Comic Book Art - vLog</t>
  </si>
  <si>
    <t>Mike talks about comic books from the early 1990's and creating them. 
▀▄▀▄▀ SOCIAL ▀▄▀▄▀
►Website: http://ourbigdumbmouth.com/
►Stitcher: http://www.stitcher.com/podcast/our-big-dumb-mouth
►iTunes: https://itunes.apple.com/us/podcast/our-big-dumb-mouth/id261189509?mt=2
►RSS: http://ourbigdumbmouth.libsyn.com/rss
►Twitter: https://twitter.com/OBDMlol
►Facebook: https://www.facebook.com/obdmnews
► Everything we do could be considered performance art</t>
  </si>
  <si>
    <t>Wi5GCLcKEas</t>
  </si>
  <si>
    <t>2016 12 23</t>
  </si>
  <si>
    <t>https://youtu.be/GAFfr7zDZzo</t>
  </si>
  <si>
    <t>Confronting Bigfoot &amp; Aliens   OBDM Podcast</t>
  </si>
  <si>
    <t>We go have two stories about people using guns against Bigfoot and Aliens. We also talk about if we would fight back during an abduction, if we were able to.
The Field Guide to Extraterrestrials
https://www.amazon.com/Field-Guide-Extraterrestrials-Patrick-Huyghe/dp/038078128X
Copyright Disclaimer Under Section 107 of the Copyright Act 1976, allowance is made for "fair use" for purposes such as criticism, comment, news reporting, teaching, scholarship, and research.
▀▄▀▄▀ SOCIAL ▀▄▀▄▀
►Twitter: https://twitter.com/OBDMlol
►Facebook: https://www.facebook.com/obdmnews
►Website: http://ourbigdumbmouth.com/
►Stitcher: http://www.stitcher.com/podcast/our-big-dumb-mouth
►iTunes: https://itunes.apple.com/us/podcast/our-big-dumb-mouth/id261189509?mt=2
►RSS: http://ourbigdumbmouth.libsyn.com/rss
► Everything we do could be considered performance art</t>
  </si>
  <si>
    <t>GAFfr7zDZzo</t>
  </si>
  <si>
    <t>2016 12 14</t>
  </si>
  <si>
    <t>https://youtu.be/Ac06EjuoWK0</t>
  </si>
  <si>
    <t>Project Zomboid   The Highwaymen - FH06</t>
  </si>
  <si>
    <t>A airdrop in Phoenix has everyone on edge. Blood is spilled.
Full House Zomboid Episode: 1
https://youtu.be/5VaWdeyqd-A
Full House Zomboid Episode: 2
https://youtu.be/5f3U_pNhiek
Full House Zomboid Episode: 3
https://youtu.be/SaxQhzYBJ_0
Full House Zomboid Episode: 4
https://youtu.be/R82upCmre8Y
Full House Zomboid Episode: 5
https://youtu.be/XVYWB_PpA_c
▀▄▀▄▀ SOCIAL ▀▄▀▄▀
►Website: http://ourbigdumbmouth.com/
►Stitcher: http://www.stitcher.com/podcast/our-big-dumb-mouth
►iTunes: https://itunes.apple.com/us/podcast/our-big-dumb-mouth/id261189509?mt=2
►RSS: http://ourbigdumbmouth.libsyn.com/rss
►Twitter: https://twitter.com/OBDMlol
►Facebook: https://www.facebook.com/obdmnews
► Everything we do could be considered performance art</t>
  </si>
  <si>
    <t>Ac06EjuoWK0</t>
  </si>
  <si>
    <t>2016 12 13</t>
  </si>
  <si>
    <t>https://youtu.be/3R6YkfYLvFA</t>
  </si>
  <si>
    <t>Missing 411 Stories   Bigfoot Connection   OBDM Podcast</t>
  </si>
  <si>
    <t>We go over a few Missing 411 cases that involve creatures hiding behind trees. Then Mike reads a strange story about a creature being shot at a military base.
Live Youtube Shows:
Monday: 7pm EST
Wednesday: 7pm EST
Saturday: 12pm EST
Call in line: 614-388-9109
▀▄▀▄▀ SOCIAL ▀▄▀▄▀
►Website: http://ourbigdumbmouth.com/
►Stitcher: http://www.stitcher.com/podcast/our-big-dumb-mouth
►iTunes: https://itunes.apple.com/us/podcast/our-big-dumb-mouth/id261189509?mt=2
►RSS: http://ourbigdumbmouth.libsyn.com/rss
►Twitter: https://twitter.com/obdmpod
►Facebook: https://www.facebook.com/obdmnews
► Everything we do could be considered performance art</t>
  </si>
  <si>
    <t>3R6YkfYLvFA</t>
  </si>
  <si>
    <t>2016 12 10</t>
  </si>
  <si>
    <t>https://youtu.be/XVYWB_PpA_c</t>
  </si>
  <si>
    <t>Project Zomboid   Building Bridges - FH05</t>
  </si>
  <si>
    <t>The FullHouse faction is patrolling Bedford, inspecting forts of safety violations.
Full House Zomboid Episode: 1
https://youtu.be/5VaWdeyqd-A
Full House Zomboid Episode: 2
https://youtu.be/5f3U_pNhiek
Full House Zomboid Episode: 3
https://youtu.be/SaxQhzYBJ_0
Full House Zomboid Episode: 4
https://youtu.be/R82upCmre8Y
Featured Music
"Feelin Good" Kevin MacLeod (incompetech.com)
Licensed under Creative Commons: By Attribution 3.0 License
http://creativecommons.org/licenses/by/3.0/
▀▄▀▄▀ SOCIAL ▀▄▀▄▀
►Twitter: https://twitter.com/OBDMlol
►Facebook: https://www.facebook.com/obdmnews
►Website: http://ourbigdumbmouth.com/
►Stitcher: http://www.stitcher.com/podcast/our-big-dumb-mouth
►iTunes: https://itunes.apple.com/us/podcast/our-big-dumb-mouth/id261189509?mt=2
►RSS: http://ourbigdumbmouth.libsyn.com/rss
► Everything we do could be considered performance art</t>
  </si>
  <si>
    <t>XVYWB_PpA_c</t>
  </si>
  <si>
    <t>2016 12 03</t>
  </si>
  <si>
    <t>https://youtu.be/R82upCmre8Y</t>
  </si>
  <si>
    <t>Project Zomboid   The Gift Giver - FH04</t>
  </si>
  <si>
    <t>We loot and scavenge for food and supplies, during which we try to broker a deal with another faction.
Server: Dead Pixel
https://www.reddit.com/r/DeadPixelsPZ/
Full House Zomboid Episode: 1
https://youtu.be/5VaWdeyqd-A
Full House Zomboid Episode: 2
https://youtu.be/5f3U_pNhiek
Full House Zomboid Episode: 3
https://youtu.be/SaxQhzYBJ_0
▀▄▀▄▀ SOCIAL ▀▄▀▄▀
►Twitter: https://twitter.com/OBDMlol
►Facebook: https://www.facebook.com/obdmnews
►Website: http://ourbigdumbmouth.com/
►Stitcher: http://www.stitcher.com/podcast/our-big-dumb-mouth
►iTunes: https://itunes.apple.com/us/podcast/our-big-dumb-mouth/id261189509?mt=2
►RSS: http://ourbigdumbmouth.libsyn.com/rss
► Everything we do could be considered performance art</t>
  </si>
  <si>
    <t>R82upCmre8Y</t>
  </si>
  <si>
    <t>https://youtu.be/s8zLJccQLNQ</t>
  </si>
  <si>
    <t>Humanoid Encounters   OBDM Podcast</t>
  </si>
  <si>
    <t>If you are offended by graphic language and content, don't listen. We go over some strange eyewitness accounts of coming into contact with strange creatures. A dwarf sex fiend, a ghost figter and a lizard man biker. It gets strange. 
▀▄▀▄▀ SOCIAL ▀▄▀▄▀
►Twitter: https://twitter.com/OBDMlol
►Facebook: https://www.facebook.com/obdmnews
►Website: http://ourbigdumbmouth.com/
►Stitcher: http://www.stitcher.com/podcast/our-big-dumb-mouth
►iTunes: https://itunes.apple.com/us/podcast/our-big-dumb-mouth/id261189509?mt=2
►RSS: http://ourbigdumbmouth.libsyn.com/rss
► Everything we do could be considered performance art</t>
  </si>
  <si>
    <t>s8zLJccQLNQ</t>
  </si>
  <si>
    <t>2016 11 30</t>
  </si>
  <si>
    <t>https://youtu.be/SaxQhzYBJ_0</t>
  </si>
  <si>
    <t>Project Zomboid   Diplomatic Misstep - FH03</t>
  </si>
  <si>
    <t>The FullHouse faction going out to talk to the SURVIVORS. The goal is to talk about trade and borders. Things don't go well.
Full House Zomboid Episode: 1
https://youtu.be/5VaWdeyqd-A
Full House Zomboid Episode: 2
https://youtu.be/5f3U_pNhiek
Server: Dead Pixel
https://www.reddit.com/r/DeadPixelsPZ/
▀▄▀▄▀ SOCIAL ▀▄▀▄▀
►Twitter: https://twitter.com/OBDMlol
►Facebook: https://www.facebook.com/obdmnews
►Website: http://ourbigdumbmouth.com/
►Stitcher: http://www.stitcher.com/podcast/our-big-dumb-mouth
►iTunes: https://itunes.apple.com/us/podcast/our-big-dumb-mouth/id261189509?mt=2
►RSS: http://ourbigdumbmouth.libsyn.com/rss
► Everything we do could be considered performance art</t>
  </si>
  <si>
    <t>SaxQhzYBJ_0</t>
  </si>
  <si>
    <t>2016 11 29</t>
  </si>
  <si>
    <t>https://youtu.be/5f3U_pNhiek</t>
  </si>
  <si>
    <t>Project Zomboid   New Blood - FH02</t>
  </si>
  <si>
    <t>We travel through New Bedford and run into another gang. We also recruit 2 new members to the Full House faction.
Full House Zomboid Episode: 1
https://youtu.be/5VaWdeyqd-A
Server: Dead Pixel
https://www.reddit.com/r/DeadPixelsPZ/
▀▄▀▄▀ SOCIAL ▀▄▀▄▀
►Twitter: https://twitter.com/OBDMlol
►Facebook: https://www.facebook.com/obdmnews
►Website: http://ourbigdumbmouth.com/
►Stitcher: http://www.stitcher.com/podcast/our-big-dumb-mouth
►iTunes: https://itunes.apple.com/us/podcast/our-big-dumb-mouth/id261189509?mt=2
►RSS: http://ourbigdumbmouth.libsyn.com/rss
► Everything we do could be considered performance art</t>
  </si>
  <si>
    <t>5f3U_pNhiek</t>
  </si>
  <si>
    <t>2016 11 27</t>
  </si>
  <si>
    <t>https://youtu.be/5VaWdeyqd-A</t>
  </si>
  <si>
    <t>Project Zomboid   Escape from Muldraugh - FH01</t>
  </si>
  <si>
    <t>We are on the Dead Pixel Server, trying to start up a new faction called Full House. We run into some trouble. People die.
Server: Dead Pixel
https://www.reddit.com/r/DeadPixelsPZ/
▀▄▀▄▀ SOCIAL ▀▄▀▄▀
►Twitter: https://twitter.com/OBDMlol
►Facebook: https://www.facebook.com/obdmnews
►Website: http://ourbigdumbmouth.com/
►Stitcher: http://www.stitcher.com/podcast/our-big-dumb-mouth
►iTunes: https://itunes.apple.com/us/podcast/our-big-dumb-mouth/id261189509?mt=2
►RSS: http://ourbigdumbmouth.libsyn.com/rss
► Everything we do could be considered performance art</t>
  </si>
  <si>
    <t>5VaWdeyqd-A</t>
  </si>
  <si>
    <t>2016 11 23</t>
  </si>
  <si>
    <t>https://youtu.be/r3J-EX1jZX8</t>
  </si>
  <si>
    <t>The Bigfoot UFO Connection   OBDM Podcast</t>
  </si>
  <si>
    <t>We go over some bigfoot events from the 1970's that maybe tied to UFOs. It appears that there maybe people confusing Bigfoot and Dogman. Could Bigfoot be ground security for UFOs? We discuss. 
▀▄▀▄▀ SOCIAL ▀▄▀▄▀
►Twitter: https://twitter.com/OBDMlol
►Facebook: https://www.facebook.com/obdmnews
►Website: http://ourbigdumbmouth.com/
►Stitcher: http://www.stitcher.com/podcast/our-big-dumb-mouth
►iTunes: https://itunes.apple.com/us/podcast/our-big-dumb-mouth/id261189509?mt=2
►RSS: http://ourbigdumbmouth.libsyn.com/rss
► Everything we do could be considered performance art</t>
  </si>
  <si>
    <t>r3J-EX1jZX8</t>
  </si>
  <si>
    <t>2016 11 20</t>
  </si>
  <si>
    <t>https://youtu.be/Z4vUtc4Rsrk</t>
  </si>
  <si>
    <t>Podcast Setup v3.0   Command Center Alpha One</t>
  </si>
  <si>
    <t>Mike goes over his overly elaborate podcasting setup for OBDM. This is an advanced setup.
▀▄▀▄▀ SOCIAL ▀▄▀▄▀
►Twitter: https://twitter.com/OBDMlol
►Facebook: https://www.facebook.com/obdmnews
►Website: http://ourbigdumbmouth.com/
►Stitcher: http://www.stitcher.com/podcast/our-big-dumb-mouth
►iTunes: https://itunes.apple.com/us/podcast/our-big-dumb-mouth/id261189509?mt=2
►RSS: http://ourbigdumbmouth.libsyn.com/rss
► Everything we do could be considered performance art</t>
  </si>
  <si>
    <t>Z4vUtc4Rsrk</t>
  </si>
  <si>
    <t>2016 11 08</t>
  </si>
  <si>
    <t>https://youtu.be/fMZHngCUawo</t>
  </si>
  <si>
    <t>Battle Field 1  Conquest   Squad Team Work</t>
  </si>
  <si>
    <t>This is a full conquest game on St. Quentin Scar map. The squad is working together and we're making some good plays. There is a hiss in the audio, I'm working on that. 
▀▄▀▄▀ SOCIAL ▀▄▀▄▀
►Twitter: https://twitter.com/OBDMlol
►Facebook: https://www.facebook.com/obdmnews
►Website: http://ourbigdumbmouth.com/
►Stitcher: http://www.stitcher.com/podcast/our-big-dumb-mouth
►iTunes: https://itunes.apple.com/us/podcast/our-big-dumb-mouth/id261189509?mt=2
►RSS: http://ourbigdumbmouth.libsyn.com/rss
► Everything we do could be considered performance art</t>
  </si>
  <si>
    <t>fMZHngCUawo</t>
  </si>
  <si>
    <t>2016 11 05</t>
  </si>
  <si>
    <t>https://youtu.be/kDp8DeDINis</t>
  </si>
  <si>
    <t>Missing 411 - The Invisible Predator</t>
  </si>
  <si>
    <t>We go over a story from the back of the Missing 411 - Hunters book and online article. Creatures that are invisible? Predators that cause visual distortions? A UFO sighting? It's crazy. 
Update and 2nd Episode to this topic: https://youtu.be/aUktBGdZZ9U
Live Youtube Shows:
Monday: 7pm EST
Wednesday: 7pm EST
Saturday: 12pm EST
Call in line: 614-388-9109
Picture of Visual Distortion and Story: 
https://imgur.com/QhHzC4m
Dwarf ‘Bigfoot’ with Predator-Like Cloaking Ability Caught on Camera:
http://cryptozoologynews.com/dwarf-bigfoot-predators-cloaking-ability-caught-camera/
▀▄▀▄▀ SOCIAL ▀▄▀▄▀
►Twitter: https://twitter.com/OBDMlol
►Facebook: https://www.facebook.com/obdmnews
►Website: http://ourbigdumbmouth.com/
►Stitcher: http://www.stitcher.com/podcast/our-big-dumb-mouth
►iTunes: https://itunes.apple.com/us/podcast/our-big-dumb-mouth/id261189509?mt=2
►RSS: http://ourbigdumbmouth.libsyn.com/rss
► Everything we do could be considered performance art</t>
  </si>
  <si>
    <t>kDp8DeDINis</t>
  </si>
  <si>
    <t>2016 11 01</t>
  </si>
  <si>
    <t>https://youtu.be/aJ6PJrCWtoI</t>
  </si>
  <si>
    <t>Alien False Flag   OBDM Podcast</t>
  </si>
  <si>
    <t>We go over documentary called Australian Skies and a check list to abduction. We then talk about an article claiming that Hillary Clinton will use an Alien False Flag (Project BlueBeam) to get elected. 
Australian Skies
http://www.australienskies.com/
LEAKED DOCUMENT RECOMMENDS FALSE FLAG ALIEN INVASION TO SAVE CLINTON CAMPAIGN
http://exopolitics.org/leaked-document-recommends-false-flag-alien-invasion-to-save-clinton-campaign/
▀▄▀▄▀ SOCIAL ▀▄▀▄▀
►Twitter: https://twitter.com/OBDMlol
►Facebook: https://www.facebook.com/obdmnews
►Website: http://ourbigdumbmouth.com/
►Stitcher: http://www.stitcher.com/podcast/our-big-dumb-mouth
►iTunes: https://itunes.apple.com/us/podcast/our-big-dumb-mouth/id261189509?mt=2
►RSS: http://ourbigdumbmouth.libsyn.com/rss
► Everything we do could be considered performance art</t>
  </si>
  <si>
    <t>aJ6PJrCWtoI</t>
  </si>
  <si>
    <t>2016 10 28</t>
  </si>
  <si>
    <t>https://youtu.be/SzCr9LNtbjQ</t>
  </si>
  <si>
    <t>Missing 411 - Hunters &amp; Aliens</t>
  </si>
  <si>
    <t>We talk about a few cases from the newest Missing 411 book, Hunters. We also talk about a possible scenario and a reason for why this maybe happening.
▀▄▀▄▀ SOCIAL ▀▄▀▄▀
►Twitter: https://twitter.com/OBDMlol
►Facebook: https://www.facebook.com/obdmnews
►Website: http://ourbigdumbmouth.com/
►Stitcher: http://www.stitcher.com/podcast/our-big-dumb-mouth
►iTunes: https://itunes.apple.com/us/podcast/our-big-dumb-mouth/id261189509?mt=2
►RSS: http://ourbigdumbmouth.libsyn.com/rss
► Everything we do could be considered performance art</t>
  </si>
  <si>
    <t>SzCr9LNtbjQ</t>
  </si>
  <si>
    <t>2016 10 18</t>
  </si>
  <si>
    <t>https://youtu.be/hfsOy9akBDw</t>
  </si>
  <si>
    <t>The Secret Space Program &amp; Alien Alliances   OBDM Podcast</t>
  </si>
  <si>
    <t>This is part 2. Mike continues to talk about the secret US Space program, Solar Warden. We then dive deep into the types of alien races and their motives. It gets insane.
Part 1: https://youtu.be/NRyBIs4oZKs
▀▄▀▄▀ SOCIAL ▀▄▀▄▀
►Twitter: https://twitter.com/OBDMlol
►Facebook: https://www.facebook.com/obdmnews
►Website: http://ourbigdumbmouth.com/
►Stitcher: http://www.stitcher.com/podcast/our-big-dumb-mouth
►iTunes: https://itunes.apple.com/us/podcast/our-big-dumb-mouth/id261189509?mt=2
►RSS: http://ourbigdumbmouth.libsyn.com/rss
► Everything we do could be considered performance art</t>
  </si>
  <si>
    <t>hfsOy9akBDw</t>
  </si>
  <si>
    <t>2016 10 12</t>
  </si>
  <si>
    <t>https://youtu.be/hhU1-6WdIHY</t>
  </si>
  <si>
    <t>UFO Abductee Warning   OBDM Podcast</t>
  </si>
  <si>
    <t>We going over a story about a person who was given information about the future, from Aliens.</t>
  </si>
  <si>
    <t>hhU1-6WdIHY</t>
  </si>
  <si>
    <t>2016 10 05</t>
  </si>
  <si>
    <t>https://youtu.be/cbY93_UtJSM</t>
  </si>
  <si>
    <t>Firing Line   Mount &amp; Blade</t>
  </si>
  <si>
    <t>Mike and Clownbaby join the fight. We line up just to get shot down. 
SERVER: Napoleonice_Role_Play
▀▄▀▄▀ SOCIAL ▀▄▀▄▀
►Twitter: https://twitter.com/OBDMlol
►Facebook: https://www.facebook.com/obdmnews
►Website: http://ourbigdumbmouth.com/
►Stitcher: http://www.stitcher.com/podcast/our-big-dumb-mouth
►iTunes: https://itunes.apple.com/us/podcast/our-big-dumb-mouth/id261189509?mt=2
►RSS: http://ourbigdumbmouth.libsyn.com/rss
► Everything we do could be considered performance art</t>
  </si>
  <si>
    <t>cbY93_UtJSM</t>
  </si>
  <si>
    <t>2016 09 29</t>
  </si>
  <si>
    <t>https://youtu.be/3aeXbghqwtg</t>
  </si>
  <si>
    <t>Tatzelwurm, The German CatWorm   OBDM Podcast</t>
  </si>
  <si>
    <t>Tatzelwurm also called Alps Dragon is a cryptid reported in several areas in Europe, including Germany, Austria, Switzerland, Italy, and many other places in the European Alps for hundred of years. It has several regional names including Stollenwurm, Springwurm, Arassas, Praatzelwurm and Bergstutzen.
Reports of this creature vary in description, some sighting claim the Tatzelwurm to be lizard-like while others more bizarrely claim the features of a cat. The common description of this creature is lizard/snake-like creature with stubby appearance, two front legs without hind legs, and completely covered with scales, in some cases featured cat face and poisonous fume.
▀▄▀▄▀ SOCIAL ▀▄▀▄▀
►Twitter: https://twitter.com/OBDMlol
►Facebook: https://www.facebook.com/obdmnews
►Website: http://ourbigdumbmouth.com/
►Stitcher: http://www.stitcher.com/podcast/our-big-dumb-mouth
►iTunes: https://itunes.apple.com/us/podcast/our-big-dumb-mouth/id261189509?mt=2
►RSS: http://ourbigdumbmouth.libsyn.com/rss
► Everything we do could be considered performance art</t>
  </si>
  <si>
    <t>3aeXbghqwtg</t>
  </si>
  <si>
    <t>2016 09 17</t>
  </si>
  <si>
    <t>https://youtu.be/46EeMMJhGFU</t>
  </si>
  <si>
    <t>The Katanga Snake   OBDM Podcast</t>
  </si>
  <si>
    <t>We talk about Col. Remy van Lierde who claims to have run into a a 50ft snake. We also talk about dinosaurs in the Congo.
STORY:
http://cryptidchronicles.tumblr.com/post/18459361572/monster-congo-snake-katanga-congo
▀▄▀▄▀ SOCIAL ▀▄▀▄▀
►Twitter: https://twitter.com/OBDMlol
►Facebook: https://www.facebook.com/obdmnews
►Website: http://ourbigdumbmouth.com/
►Stitcher: http://www.stitcher.com/podcast/our-big-dumb-mouth
►iTunes: https://itunes.apple.com/us/podcast/our-big-dumb-mouth/id261189509?mt=2
►RSS: http://ourbigdumbmouth.libsyn.com/rss
► Everything we do could be considered performance art</t>
  </si>
  <si>
    <t>46EeMMJhGFU</t>
  </si>
  <si>
    <t>2016 09 11</t>
  </si>
  <si>
    <t>https://youtu.be/ifXkzlmvFbE</t>
  </si>
  <si>
    <t>Battlefield 1 - Thoughts &amp; Opinions   OBDM Podcast</t>
  </si>
  <si>
    <t>We go over the most recent BF1 Beta release. We talk about up coming games to be release and how BF1 may fit in.
▀▄▀▄▀ SOCIAL ▀▄▀▄▀
►Twitter: https://twitter.com/OBDMlol
►Facebook: https://www.facebook.com/obdmnews
►Website: http://ourbigdumbmouth.com/
►Stitcher: http://www.stitcher.com/podcast/our-big-dumb-mouth
►iTunes: https://itunes.apple.com/us/podcast/our-big-dumb-mouth/id261189509?mt=2
►RSS: http://ourbigdumbmouth.libsyn.com/rss
► Everything we do could be considered performance art</t>
  </si>
  <si>
    <t>ifXkzlmvFbE</t>
  </si>
  <si>
    <t>2016 09 05</t>
  </si>
  <si>
    <t>https://youtu.be/2jn6Ok6EwrM</t>
  </si>
  <si>
    <t>A dog and his balloon</t>
  </si>
  <si>
    <t>Bogie, my dog, is a bit stand offish with a balloon that also looks like a dog.</t>
  </si>
  <si>
    <t>2jn6Ok6EwrM</t>
  </si>
  <si>
    <t>2016 08 30</t>
  </si>
  <si>
    <t>https://youtu.be/1huS9MNlNBY</t>
  </si>
  <si>
    <t>Mount &amp; Blade    100 vs 100 Seige</t>
  </si>
  <si>
    <t>Mike and Clownbaby play the 2010 game: Mount &amp; Blade. It's 100 players vs 100 players. It gets crazy.
▀▄▀▄▀ SOCIAL ▀▄▀▄▀
►Twitter: https://twitter.com/OBDMlol
►Facebook: https://www.facebook.com/obdmnews
►Website: http://ourbigdumbmouth.com/
►Stitcher: http://www.stitcher.com/podcast/our-big-dumb-mouth
►iTunes: https://itunes.apple.com/us/podcast/our-big-dumb-mouth/id261189509?mt=2
►RSS: http://ourbigdumbmouth.libsyn.com/rss</t>
  </si>
  <si>
    <t>1huS9MNlNBY</t>
  </si>
  <si>
    <t>2016 08 25</t>
  </si>
  <si>
    <t>https://youtu.be/DtSvcYd-Jjs</t>
  </si>
  <si>
    <t>OBDM vLog 09   Titan Fall 2 problems</t>
  </si>
  <si>
    <t>Mike talks about: the OBDM Podcast and having guests, Titan Fall 2 and why it sucks and 11.22.63 and why that Hulu series is OK.
▀▄▀▄▀ SOCIAL ▀▄▀▄▀
►Twitter: https://twitter.com/OBDMlol
►Facebook: https://www.facebook.com/obdmnews
►Website: http://ourbigdumbmouth.com/
►Stitcher: http://www.stitcher.com/podcast/our-big-dumb-mouth
►iTunes: https://itunes.apple.com/us/podcast/our-big-dumb-mouth/id261189509?mt=2
►RSS: http://ourbigdumbmouth.libsyn.com/rss</t>
  </si>
  <si>
    <t>DtSvcYd-Jjs</t>
  </si>
  <si>
    <t>2016 08 17</t>
  </si>
  <si>
    <t>https://youtu.be/qlqfg3CeEvc</t>
  </si>
  <si>
    <t>Party Time - Donald Trump in The Sims 3</t>
  </si>
  <si>
    <t>Trump, Biden, and the Clinton Clan really like to party hard.
▀▄▀▄▀ SOCIAL ▀▄▀▄▀
►Twitter: https://twitter.com/OBDMlol
►Facebook: https://www.facebook.com/obdmnews
►Website: http://ourbigdumbmouth.com/
►Stitcher: http://www.stitcher.com/podcast/our-big-dumb-mouth
►iTunes: https://itunes.apple.com/us/podcast/our-big-dumb-mouth/id261189509?mt=2
►RSS: http://ourbigdumbmouth.libsyn.com/rss</t>
  </si>
  <si>
    <t>qlqfg3CeEvc</t>
  </si>
  <si>
    <t>2016 08 09</t>
  </si>
  <si>
    <t>https://youtu.be/k6qSv_DY0jA</t>
  </si>
  <si>
    <t>OBDM vLog 08   Perspectives ...</t>
  </si>
  <si>
    <t>Mike talks about hitting 500 episodes of podcast and trying to get a remote viewer on the show to talk about Missing 411. He rants about the game Battleborn and the movie The Black Hole.
▀▄▀▄▀ SOCIAL ▀▄▀▄▀
►Twitter: https://twitter.com/OBDMlol
►Facebook: https://www.facebook.com/obdmnews
►Website: http://ourbigdumbmouth.com/
►Stitcher: http://www.stitcher.com/podcast/our-big-dumb-mouth
►iTunes: https://itunes.apple.com/us/podcast/our-big-dumb-mouth/id261189509?mt=2
►RSS: http://ourbigdumbmouth.libsyn.com/rss</t>
  </si>
  <si>
    <t>k6qSv_DY0jA</t>
  </si>
  <si>
    <t>2016 08 06</t>
  </si>
  <si>
    <t>https://youtu.be/B7QmV0PetjA</t>
  </si>
  <si>
    <t>Project Zomboid   Russian Roulette   BANK pt. 5</t>
  </si>
  <si>
    <t>The BANK faction has declared war on everyone. A Russian base has been found in the heart of MUL. People die.
▀▄▀▄▀ SOCIAL ▀▄▀▄▀
►Twitter: https://twitter.com/OBDMlol
►Facebook: https://www.facebook.com/obdmnews
►Website: http://ourbigdumbmouth.com/
►Stitcher: http://www.stitcher.com/podcast/our-big-dumb-mouth
►iTunes: https://itunes.apple.com/us/podcast/our-big-dumb-mouth/id261189509?mt=2
►RSS: http://ourbigdumbmouth.libsyn.com/rss</t>
  </si>
  <si>
    <t>B7QmV0PetjA</t>
  </si>
  <si>
    <t>2016 08 03</t>
  </si>
  <si>
    <t>https://youtu.be/lkzwoqZ14Ys</t>
  </si>
  <si>
    <t>Project Zomboid   Zombie March   BANK pt. 4</t>
  </si>
  <si>
    <t>The BANK faction has been targeted by everyone on the Redboid server, so in turn, they declare war on everyone. BANK starts a zombie march.
▀▄▀▄▀ SOCIAL ▀▄▀▄▀
►Twitter: https://twitter.com/OBDMlol
►Facebook: https://www.facebook.com/obdmnews
►Website: http://ourbigdumbmouth.com/
►Stitcher: http://www.stitcher.com/podcast/our-big-dumb-mouth
►iTunes: https://itunes.apple.com/us/podcast/our-big-dumb-mouth/id261189509?mt=2
►RSS: http://ourbigdumbmouth.libsyn.com/rss</t>
  </si>
  <si>
    <t>lkzwoqZ14Ys</t>
  </si>
  <si>
    <t>2016 07 30</t>
  </si>
  <si>
    <t>https://youtu.be/exrE134gG-c</t>
  </si>
  <si>
    <t>Total War   Napoleon   Battle of the Minds</t>
  </si>
  <si>
    <t>Mike and Clownbaby play some Total War. It's a really fun game. This is a bit of a different pace than our other game content. It's long.
▀▄▀▄▀ SOCIAL ▀▄▀▄▀
►Twitter: https://twitter.com/OBDMlol
►Facebook: https://www.facebook.com/obdmnews
►Website: http://ourbigdumbmouth.com/
►Stitcher: http://www.stitcher.com/podcast/our-big-dumb-mouth
►iTunes: https://itunes.apple.com/us/podcast/our-big-dumb-mouth/id261189509?mt=2
►RSS: http://ourbigdumbmouth.libsyn.com/rss</t>
  </si>
  <si>
    <t>exrE134gG-c</t>
  </si>
  <si>
    <t>2016 07 27</t>
  </si>
  <si>
    <t>https://youtu.be/DYPltFXaja8</t>
  </si>
  <si>
    <t>Project Zomboid   Get to the Chapel   BANK pt. 3</t>
  </si>
  <si>
    <t>The BANK faction is hanging around their chapel branch in MUL trying to drum up business. It's not the most exciting episode, but it's not bad.
BANK Episode 1: https://youtu.be/7u8zzh-iMFw
BANK Episode 2: https://youtu.be/NjJVp0YvQxo
SERVER: RedBoid
▀▄▀▄▀ SOCIAL ▀▄▀▄▀
►Twitter: https://twitter.com/OBDMlol
►Facebook: https://www.facebook.com/obdmnews
►Website: http://ourbigdumbmouth.com/
►Stitcher: http://www.stitcher.com/podcast/our-big-dumb-mouth
►iTunes: https://itunes.apple.com/us/podcast/our-big-dumb-mouth/id261189509?mt=2
►RSS: http://ourbigdumbmouth.libsyn.com/rss</t>
  </si>
  <si>
    <t>DYPltFXaja8</t>
  </si>
  <si>
    <t>2016 07 25</t>
  </si>
  <si>
    <t>https://youtu.be/XA1pZdkhQt0</t>
  </si>
  <si>
    <t>ManDog, Werewolves and Goatmen   OBDM Podcast</t>
  </si>
  <si>
    <t>Monsters. Talking about them. This is kind of the2nd  part to of the Dogman story. Clownbaby goes over some strange creatures that many be linked in someway. Also, a possible alien canine. 
ManDog Part 1: https://youtu.be/Ntsa8ZiutyQ</t>
  </si>
  <si>
    <t>XA1pZdkhQt0</t>
  </si>
  <si>
    <t>2016 07 24</t>
  </si>
  <si>
    <t>https://youtu.be/NjJVp0YvQxo</t>
  </si>
  <si>
    <t>Project Zomboid   Battle for Muldraugh   BANK pt. 2</t>
  </si>
  <si>
    <t>The BANK faction is on the move through Muldraugh. Every single zombie comes out of the woodworks.  Disregarding Clownbaby's drunk breathing and annoying grunts ,  it's not a bad episode.
BANK Episode 1: https://youtu.be/7u8zzh-iMFw
▀▄▀▄▀ SOCIAL ▀▄▀▄▀
►Twitter: https://twitter.com/OBDMlol
►Facebook: https://www.facebook.com/obdmnews
►Website: http://ourbigdumbmouth.com/
►Stitcher: http://www.stitcher.com/podcast/our-big-dumb-mouth
►iTunes: https://itunes.apple.com/us/podcast/our-big-dumb-mouth/id261189509?mt=2
►RSS: http://ourbigdumbmouth.libsyn.com/rss</t>
  </si>
  <si>
    <t>NjJVp0YvQxo</t>
  </si>
  <si>
    <t>2016 07 23</t>
  </si>
  <si>
    <t>https://youtu.be/ZUnIjhi0EdI</t>
  </si>
  <si>
    <t>Quantum Time Travel and Mysterious Boom   OBDM Podcast</t>
  </si>
  <si>
    <t>Mike runs down some strange stories concerning:
• Quantum Time Travel
• 6th Sense
• Navy Weapons Testing
• Mysterious Booms in the Sky
• Sound Transmission through your skull
▀▄▀▄▀ SOCIAL ▀▄▀▄▀
►Twitter: https://twitter.com/OBDMlol
►Facebook: https://www.facebook.com/obdmnews
►Website: http://ourbigdumbmouth.com/
►Stitcher: http://www.stitcher.com/podcast/our-big-dumb-mouth
►iTunes: https://itunes.apple.com/us/podcast/our-big-dumb-mouth/id261189509?mt=2
►RSS: http://ourbigdumbmouth.libsyn.com/rss</t>
  </si>
  <si>
    <t>ZUnIjhi0EdI</t>
  </si>
  <si>
    <t>2016 07 20</t>
  </si>
  <si>
    <t>https://youtu.be/7u8zzh-iMFw</t>
  </si>
  <si>
    <t>Project Zomboid   Insecure Deposits   BANK pt. 1</t>
  </si>
  <si>
    <t>This the 1st time out for the BANK faction and we run into some crazy people who only want to hurt banks. And us. 
▀▄▀▄▀ SOCIAL ▀▄▀▄▀
►Twitter: https://twitter.com/OBDMlol
►Facebook: https://www.facebook.com/obdmnews
►Website: http://ourbigdumbmouth.com/
►Stitcher: http://www.stitcher.com/podcast/our-big-dumb-mouth
►iTunes: https://itunes.apple.com/us/podcast/our-big-dumb-mouth/id261189509?mt=2
►RSS: http://ourbigdumbmouth.libsyn.com/rss</t>
  </si>
  <si>
    <t>7u8zzh-iMFw</t>
  </si>
  <si>
    <t>2016 07 19</t>
  </si>
  <si>
    <t>https://youtu.be/wsnOjQymoLU</t>
  </si>
  <si>
    <t>Silicon Valley Sniper Attack   OBDM Podcast</t>
  </si>
  <si>
    <t>This is an older podcast clip of a very under reported story of industrial espionage.
►http://www.cnn.com/2014/02/07/us/california-sniper-attack-power-substation/
►http://money.cnn.com/2015/10/16/technology/sniper-power-grid/
Original Podcast Episode: OBDM454
http://traffic.libsyn.com/ourbigdumbmouth/OBDM454.mp3
▀▄▀▄▀ SOCIAL ▀▄▀▄▀
►Twitter: https://twitter.com/OBDMlol
►Facebook: https://www.facebook.com/obdmnews
►Website: http://ourbigdumbmouth.com/
►Stitcher: http://www.stitcher.com/podcast/our-big-dumb-mouth
►iTunes: https://itunes.apple.com/us/podcast/our-big-dumb-mouth/id261189509?mt=2
►RSS: http://ourbigdumbmouth.libsyn.com/rss
http://money.cnn.com/2015/10/16/technology/sniper-power-grid/</t>
  </si>
  <si>
    <t>wsnOjQymoLU</t>
  </si>
  <si>
    <t>2016 07 15</t>
  </si>
  <si>
    <t>https://youtu.be/CZCCgu9a3XM</t>
  </si>
  <si>
    <t>Pokemon Go Conspiracy   OBDM Podcast</t>
  </si>
  <si>
    <t>Mike is really drunk. We talk about the CIA connection to the new Pokemon Go game. Damn Mike is drunk.</t>
  </si>
  <si>
    <t>CZCCgu9a3XM</t>
  </si>
  <si>
    <t>2016 07 12</t>
  </si>
  <si>
    <t>https://youtu.be/Ntsa8ZiutyQ</t>
  </si>
  <si>
    <t>The Dogman Sightings   OBDM Podcast</t>
  </si>
  <si>
    <t>* Note the Thumbnail is incorrect 
We talk about the Dogman.  Upright, bipedal canine creatures, or dogmen, are real and they're interacting with people.
►Witness Report: “Pennsylvania Dogmen Stalk Me in the Forest and Send Me Telepathic Messages”
http://weekinweird.com/2016/07/04/witness-report-pennsylvania-dogmen-stalk-me-in-the-forest-and-send-me-telepathic-messages/
▀▄▀▄▀ SOCIAL ▀▄▀▄▀
►Twitter: https://twitter.com/OBDMlol
►Facebook: https://www.facebook.com/obdmnews
►Website: http://ourbigdumbmouth.com/
►Stitcher: http://www.stitcher.com/podcast/our-big-dumb-mouth
►iTunes: https://itunes.apple.com/us/podcast/our-big-dumb-mouth/id261189509?mt=2
►RSS: http://ourbigdumbmouth.libsyn.com/rss</t>
  </si>
  <si>
    <t>Ntsa8ZiutyQ</t>
  </si>
  <si>
    <t>https://youtu.be/D6xnrY9qwdM</t>
  </si>
  <si>
    <t>To Dreadwood   Project Zomboid Multiplayer   part 8</t>
  </si>
  <si>
    <t>The Bradys head to Dreadwood to make a supply run. There could be too many zombies to manage.
▀▄▀▄▀ SOCIAL ▀▄▀▄▀
►Twitter: https://twitter.com/OBDMlol
►Facebook: https://www.facebook.com/obdmnews
►Website: http://ourbigdumbmouth.com/
►Stitcher: http://www.stitcher.com/podcast/our-big-dumb-mouth
►iTunes: https://itunes.apple.com/us/podcast/our-big-dumb-mouth/id261189509?mt=2
►RSS: http://ourbigdumbmouth.libsyn.com/rss</t>
  </si>
  <si>
    <t>D6xnrY9qwdM</t>
  </si>
  <si>
    <t>2016 07 10</t>
  </si>
  <si>
    <t>https://youtu.be/JkeCxURKDAE</t>
  </si>
  <si>
    <t>Clinton Email, Lightning Penis and More   News Attack   OBDM Podcast</t>
  </si>
  <si>
    <t>We run down some of the more interesting and strange headlines from this past week. 
▀▄▀▄▀ SOCIAL ▀▄▀▄▀
►Twitter: https://twitter.com/OBDMlol
►Facebook: https://www.facebook.com/obdmnews
►Website: http://ourbigdumbmouth.com/
►Stitcher: http://www.stitcher.com/podcast/our-big-dumb-mouth
►iTunes: https://itunes.apple.com/us/podcast/our-big-dumb-mouth/id261189509?mt=2
►RSS: http://ourbigdumbmouth.libsyn.com/rss</t>
  </si>
  <si>
    <t>JkeCxURKDAE</t>
  </si>
  <si>
    <t>2016 07 09</t>
  </si>
  <si>
    <t>https://youtu.be/w38Xy5WbG70</t>
  </si>
  <si>
    <t>Free Failing — OPEC 05 — Project Zomboid</t>
  </si>
  <si>
    <t>This our final episode with the OPEC faction on the redBoid server. We are being hunted and are trying to get into our base, but zombies keep getting in the way.
▀▄▀▄▀ SOCIAL ▀▄▀▄▀
►Twitter: https://twitter.com/OBDMlol
►Facebook: https://www.facebook.com/obdmnews
►Website: http://ourbigdumbmouth.com/
►Stitcher: http://www.stitcher.com/podcast/our-big-dumb-mouth
►iTunes: https://itunes.apple.com/us/podcast/our-big-dumb-mouth/id261189509?mt=2
►RSS: http://ourbigdumbmouth.libsyn.com/rss</t>
  </si>
  <si>
    <t>w38Xy5WbG70</t>
  </si>
  <si>
    <t>2016 07 06</t>
  </si>
  <si>
    <t>https://youtu.be/QqQWO8arkSc</t>
  </si>
  <si>
    <t>Trial by Fire — OPEC 04 — Project Zomboid</t>
  </si>
  <si>
    <t>Fire sweeps through the OPEC base and Kim Jong-un is force to hunt for food.
▀▄▀▄▀ SOCIAL ▀▄▀▄▀
►Twitter: https://twitter.com/OBDMlol
►Facebook: https://www.facebook.com/obdmnews
►Website: http://ourbigdumbmouth.com/
►Stitcher: http://www.stitcher.com/podcast/our-big-dumb-mouth
►iTunes: https://itunes.apple.com/us/podcast/our-big-dumb-mouth/id261189509?mt=2
►RSS: http://ourbigdumbmouth.libsyn.com/rss</t>
  </si>
  <si>
    <t>QqQWO8arkSc</t>
  </si>
  <si>
    <t>https://youtu.be/6WsIaLg_aYw</t>
  </si>
  <si>
    <t>Rendlesham Forest UFO — Alien or Time Traveler    OBDM Podcast</t>
  </si>
  <si>
    <t>We talk about the Rendlesham Forest incident and what the craft communicated.
▀▄▀▄▀ SOCIAL ▀▄▀▄▀
►Twitter: https://twitter.com/OBDMlol
►Facebook: https://www.facebook.com/obdmnews
►Website: http://ourbigdumbmouth.com/
►Stitcher: http://www.stitcher.com/podcast/our-big-dumb-mouth
►iTunes: https://itunes.apple.com/us/podcast/our-big-dumb-mouth/id261189509?mt=2
►RSS: http://ourbigdumbmouth.libsyn.com/rss</t>
  </si>
  <si>
    <t>6WsIaLg_aYw</t>
  </si>
  <si>
    <t>2016 07 04</t>
  </si>
  <si>
    <t>https://youtu.be/mk8KluskUMw</t>
  </si>
  <si>
    <t>Kentucky Spoon Fight — OPEC 03 — Project Zomboid</t>
  </si>
  <si>
    <t>The Redboid server was set to reset on July 4th, 2016 and with that came chaos. Saddam went insane with rage and spoons.
▀▄▀▄▀ SOCIAL ▀▄▀▄▀
►Twitter: https://twitter.com/OBDMlol
►Facebook: https://www.facebook.com/obdmnews
►Website: http://ourbigdumbmouth.com/
►Stitcher: http://www.stitcher.com/podcast/our-big-dumb-mouth
►iTunes: https://itunes.apple.com/us/podcast/our-big-dumb-mouth/id261189509?mt=2
►RSS: http://ourbigdumbmouth.libsyn.com/rss</t>
  </si>
  <si>
    <t>mk8KluskUMw</t>
  </si>
  <si>
    <t>2016 06 30</t>
  </si>
  <si>
    <t>https://youtu.be/0FBSH5GJCdU</t>
  </si>
  <si>
    <t>Bounty Hunters  — OPEC 02  — Project Zomboid</t>
  </si>
  <si>
    <t>We head to the lumber yard and run into a friend. 
▀▄▀▄▀ SOCIAL ▀▄▀▄▀
►Twitter: https://twitter.com/OBDMlol
►Facebook: https://www.facebook.com/obdmnews
►Website: http://ourbigdumbmouth.com/
►Stitcher: http://www.stitcher.com/podcast/our-big-dumb-mouth
►iTunes: https://itunes.apple.com/us/podcast/our-big-dumb-mouth/id261189509?mt=2
►RSS: http://ourbigdumbmouth.libsyn.com/rss</t>
  </si>
  <si>
    <t>0FBSH5GJCdU</t>
  </si>
  <si>
    <t>2016 06 27</t>
  </si>
  <si>
    <t>https://youtu.be/h1EI57dYDN8</t>
  </si>
  <si>
    <t>New Recruits — OPEC 01 — Project Zomboid</t>
  </si>
  <si>
    <t>After a few months, OPEC has returned to the Redboid server. The Trading community, Crossroads, is in trouble. We investigate
▀▄▀▄▀ SOCIAL ▀▄▀▄▀
►Twitter: https://twitter.com/OBDMlol
►Facebook: https://www.facebook.com/obdmnews
►Website: http://ourbigdumbmouth.com/
►Stitcher: http://www.stitcher.com/podcast/our-big-dumb-mouth
►iTunes: https://itunes.apple.com/us/podcast/our-big-dumb-mouth/id261189509?mt=2
►RSS: http://ourbigdumbmouth.libsyn.com/rss</t>
  </si>
  <si>
    <t>h1EI57dYDN8</t>
  </si>
  <si>
    <t>2016 06 25</t>
  </si>
  <si>
    <t>https://youtu.be/2eZ1Lg3Sq6U</t>
  </si>
  <si>
    <t>The Flatwoods Monster   OBDM Podcast</t>
  </si>
  <si>
    <t>We talk about the lesser known Flatwoods monster of WV.  It's a strange tail mixed with Aliens, cryptids and West Virginia
►https://en.wikipedia.org/wiki/Flatwoods_monster
▀▄▀▄▀ SOCIAL ▀▄▀▄▀
►Twitter: https://twitter.com/OBDMlol
►Facebook: https://www.facebook.com/obdmnews
►Website: http://ourbigdumbmouth.com/
►Stitcher: http://www.stitcher.com/podcast/our-big-dumb-mouth
►iTunes: https://itunes.apple.com/us/podcast/our-big-dumb-mouth/id261189509?mt=2
►RSS: http://ourbigdumbmouth.libsyn.com/rss</t>
  </si>
  <si>
    <t>2eZ1Lg3Sq6U</t>
  </si>
  <si>
    <t>2016 06 24</t>
  </si>
  <si>
    <t>https://youtu.be/IFvYzx1sTKU</t>
  </si>
  <si>
    <t>Death Rattle  Project Zomboid Multiplayer   part 7</t>
  </si>
  <si>
    <t>We regroup after being killed about a violent faction. We press on to retake West Point from the hordes of zombies.
■■■■■■■■■■■■■■■■■■■■■
►Server : Terminus
https://www.reddit.com/r/terminuspz
■■■■■■■■■■■■■■■■■■■■■
★ Project Zomboid | Brady Bunch Episodes ★
Part 1: https://youtu.be/MDY8Xm3Eq2Y
Part 2: https://youtu.be/Ymcsh7rQojE
Part 3: https://youtu.be/htmvwpstZLE
Part 4: https://youtu.be/ree3ThWCqxI
Part 5: https://youtu.be/bbvcOL-z6h8
Part 6: https://youtu.be/5Yr6kke1F4c
▀▄▀▄▀ SOCIAL ▀▄▀▄▀
►Twitter: https://twitter.com/OBDMlol
►Facebook: https://www.facebook.com/obdmnews
►Website: http://ourbigdumbmouth.com/
►Stitcher: http://www.stitcher.com/podcast/our-big-dumb-mouth
►iTunes: https://itunes.apple.com/us/podcast/our-big-dumb-mouth/id261189509?mt=2
►RSS: http://ourbigdumbmouth.libsyn.com/rss</t>
  </si>
  <si>
    <t>IFvYzx1sTKU</t>
  </si>
  <si>
    <t>2016 06 23</t>
  </si>
  <si>
    <t>https://youtu.be/IkYzzo5_CKM</t>
  </si>
  <si>
    <t>OPEC is Recruiting   Project Zomboid   Redboid</t>
  </si>
  <si>
    <t>The OPEC faction is looking for new members.
Must Haves:
- Skype
-Headset or Mic
-Sense of Humor
-Over 15  (due to our language and content)
-A willingness to fight for a cause greater than you
▀▄▀▄▀ SOCIAL ▀▄▀▄▀
►Twitter: https://twitter.com/OBDMlol
►Facebook: https://www.facebook.com/obdmnews
►Website: http://ourbigdumbmouth.com/
►Stitcher: http://www.stitcher.com/podcast/our-big-dumb-mouth
►iTunes: https://itunes.apple.com/us/podcast/our-big-dumb-mouth/id261189509?mt=2
►RSS: http://ourbigdumbmouth.libsyn.com/rss</t>
  </si>
  <si>
    <t>IkYzzo5_CKM</t>
  </si>
  <si>
    <t>2016 06 22</t>
  </si>
  <si>
    <t>https://youtu.be/5Yr6kke1F4c</t>
  </si>
  <si>
    <t>Taxi Driver   Project Zomboid Multiplayer   part 6</t>
  </si>
  <si>
    <t>The Brady Bunch are back on the Terminus server. We explore MUL and try to take back West Point. Things don't go well.
■■■■■■■■■■■■■■■■■■■■■
►Server : Terminus
https://www.reddit.com/r/terminuspz
■■■■■■■■■■■■■■■■■■■■■
★ Project Zomboid | Brady Bunch Episodes ★
Part 1: https://youtu.be/MDY8Xm3Eq2Y
Part 2: https://youtu.be/Ymcsh7rQojE
Part 3: https://youtu.be/htmvwpstZLE
Part 4: https://youtu.be/ree3ThWCqxI
Part 5: https://youtu.be/bbvcOL-z6h8
▀▄▀▄▀ SOCIAL ▀▄▀▄▀
►Twitter: https://twitter.com/OBDMlol
►Facebook: https://www.facebook.com/obdmnews
►Website: http://ourbigdumbmouth.com/
►Stitcher: http://www.stitcher.com/podcast/our-big-dumb-mouth
►iTunes: https://itunes.apple.com/us/podcast/our-big-dumb-mouth/id261189509?mt=2
►RSS: http://ourbigdumbmouth.libsyn.com/rss</t>
  </si>
  <si>
    <t>5Yr6kke1F4c</t>
  </si>
  <si>
    <t>2016 06 21</t>
  </si>
  <si>
    <t>https://youtu.be/4pb4-1iu5Vk</t>
  </si>
  <si>
    <t>Back to Redboid   Project Zomboid Multiplayer</t>
  </si>
  <si>
    <t>OPEC hops back on the RedBoid server to see what's going go. We travel to Barter Town. 
▀▄▀▄▀ SOCIAL ▀▄▀▄▀
►Twitter: https://twitter.com/OBDMlol
►Facebook: https://www.facebook.com/obdmnews
►Website: http://ourbigdumbmouth.com/
►Stitcher: http://www.stitcher.com/podcast/our-big-dumb-mouth
►iTunes: https://itunes.apple.com/us/podcast/our-big-dumb-mouth/id261189509?mt=2
►RSS: http://ourbigdumbmouth.libsyn.com/rss</t>
  </si>
  <si>
    <t>4pb4-1iu5Vk</t>
  </si>
  <si>
    <t>2016 06 15</t>
  </si>
  <si>
    <t>https://youtu.be/TMsij86r9is</t>
  </si>
  <si>
    <t>Missing 411   Theories &amp; Conjecture - part 2   OBDM Podcast</t>
  </si>
  <si>
    <t>We go over listener thoughts and theories about the Missing 411 phenomena. We play a few voice mails and read a lengthy email. 
▀▄▀▄▀ SOCIAL ▀▄▀▄▀
►Twitter: https://twitter.com/OBDMlol
►Facebook: https://www.facebook.com/obdmnews
►Website: http://ourbigdumbmouth.com/
►Stitcher: http://www.stitcher.com/podcast/our-big-dumb-mouth
►iTunes: https://itunes.apple.com/us/podcast/our-big-dumb-mouth/id261189509?mt=2
►RSS: http://ourbigdumbmouth.libsyn.com/rss</t>
  </si>
  <si>
    <t>TMsij86r9is</t>
  </si>
  <si>
    <t>2016 06 11</t>
  </si>
  <si>
    <t>https://youtu.be/0x9dpJTWAMw</t>
  </si>
  <si>
    <t>SM7B vs SM58 comparison   part 2</t>
  </si>
  <si>
    <t>This is another comparison between the SM7B and the SM58. Each mic run directly into the board. No compression, only using a brick wall limiter.
SM7B vs SM58 comparison part 1: https://youtu.be/fSHPNTe_a8E
▀▄▀▄▀ SOCIAL ▀▄▀▄▀
►Twitter: https://twitter.com/OBDMlol
►Facebook: https://www.facebook.com/obdmnews
►Website: http://ourbigdumbmouth.com/
►Stitcher: http://www.stitcher.com/podcast/our-big-dumb-mouth
►iTunes: https://itunes.apple.com/us/podcast/our-big-dumb-mouth/id261189509?mt=2
►RSS: http://ourbigdumbmouth.libsyn.com/rss</t>
  </si>
  <si>
    <t>0x9dpJTWAMw</t>
  </si>
  <si>
    <t>https://youtu.be/LOgialVCWdo</t>
  </si>
  <si>
    <t>The Mothman   Monster of the Week</t>
  </si>
  <si>
    <t>We do an overview of the MothMan, a legendary creature that was reportedly seen in the Point Pleasant area of West Virginia from November 15, 1966, to December 15, 1967.
▀▄▀▄▀ FOR FULL EPISODES ▀▄▀▄▀
►Website: http://ourbigdumbmouth.com/
►Stitcher: http://www.stitcher.com/podcast/our-big-dumb-mouth
►iTunes: https://itunes.apple.com/us/podcast/our-big-dumb-mouth/id261189509?mt=2
►RSS: http://ourbigdumbmouth.libsyn.com/rss
▀▄▀▄▀ SOCIAL ▀▄▀▄▀
►Twitter: https://twitter.com/OBDMlol
►Facebook: https://www.facebook.com/obdmnews</t>
  </si>
  <si>
    <t>LOgialVCWdo</t>
  </si>
  <si>
    <t>2016 06 07</t>
  </si>
  <si>
    <t>https://youtu.be/4EqYdcsQk04</t>
  </si>
  <si>
    <t>Podcast, Gaming Set Up   Noisegates, they are important</t>
  </si>
  <si>
    <t>Want to improve the quality of your podcast? Try a noisegate, I'll demonstrate.
Free VST Noisegate Plugin: http://bedroomproducersblog.com/2015/02/22/bob-perry-gate-vst3/
My podcast / gaming setup  (version 1.5):  https://youtu.be/2oAkamoGqUg
▀▄▀▄▀ SOCIAL ▀▄▀▄▀
►Twitter: https://twitter.com/OBDMlol
►Facebook: https://www.facebook.com/obdmnews
►Website: http://ourbigdumbmouth.com/
►Stitcher: http://www.stitcher.com/podcast/our-big-dumb-mouth
►iTunes: https://itunes.apple.com/us/podcast/our-big-dumb-mouth/id261189509?mt=2
►RSS: http://ourbigdumbmouth.libsyn.com/rss</t>
  </si>
  <si>
    <t>4EqYdcsQk04</t>
  </si>
  <si>
    <t>https://youtu.be/6IigV1pxKyM</t>
  </si>
  <si>
    <t>Bravery in Project Zomboid</t>
  </si>
  <si>
    <t>In the face of fear and a horde of zombie, Tex Roadhouse bravely leads the way.
▀▄▀▄▀ SOCIAL ▀▄▀▄▀
►Twitter: https://twitter.com/OBDMlol
►Facebook: https://www.facebook.com/obdmnews
►Website: http://ourbigdumbmouth.com/
►Stitcher: http://www.stitcher.com/podcast/our-big-dumb-mouth
►iTunes: https://itunes.apple.com/us/podcast/our-big-dumb-mouth/id261189509?mt=2
►RSS: http://ourbigdumbmouth.libsyn.com/rss</t>
  </si>
  <si>
    <t>6IigV1pxKyM</t>
  </si>
  <si>
    <t>2016 06 05</t>
  </si>
  <si>
    <t>https://youtu.be/EI318x0fFXk</t>
  </si>
  <si>
    <t>Missing 411   Submit your theories</t>
  </si>
  <si>
    <t>Have thoughts on the Missing 411 phenomenon? Have a theory about what's going on? Leave us a voice mail to be played on air.
Voice Mail: 614-388-9109
Email: ourbigdumbmouth@gmail.com
▀▄▀▄▀ SOCIAL ▀▄▀▄▀
►Twitter: https://twitter.com/OBDMlol
►Facebook: https://www.facebook.com/obdmnews
►Website: http://ourbigdumbmouth.com/
►Stitcher: http://www.stitcher.com/podcast/our-big-dumb-mouth
►iTunes: https://itunes.apple.com/us/podcast/our-big-dumb-mouth/id261189509?mt=2
►RSS: http://ourbigdumbmouth.libsyn.com/rss</t>
  </si>
  <si>
    <t>EI318x0fFXk</t>
  </si>
  <si>
    <t>https://youtu.be/cihs5nQfa58</t>
  </si>
  <si>
    <t>Mel's Hole, an overview   OBDM Podcast pt 2</t>
  </si>
  <si>
    <t>This an overview of Mel's Hole, made famous by Art Bell radio show. A hole with infinite depth and the ability to restore dead animals to life
►Me's Hole Wiki: https://en.wikipedia.org/wiki/Mel%27s_Hole
▀▄▀▄▀ SOCIAL ▀▄▀▄▀
►Twitter: https://twitter.com/OBDMlol
►Facebook: https://www.facebook.com/obdmnews
►Website: http://ourbigdumbmouth.com/
►Stitcher: http://www.stitcher.com/podcast/our-big-dumb-mouth
►iTunes: https://itunes.apple.com/us/podcast/our-big-dumb-mouth/id261189509?mt=2
►RSS: http://ourbigdumbmouth.libsyn.com/rss</t>
  </si>
  <si>
    <t>cihs5nQfa58</t>
  </si>
  <si>
    <t>2016 06 01</t>
  </si>
  <si>
    <t>https://youtu.be/fJufshLI9pw</t>
  </si>
  <si>
    <t>Lost and Hungry   City Life RPG   Ep 1</t>
  </si>
  <si>
    <t>Patrick London arrives in City Life RPG, unskilled, hungry and stupid.
▀▄▀▄▀ SOCIAL ▀▄▀▄▀
►Twitter: https://twitter.com/OBDMlol
►Facebook: https://www.facebook.com/obdmnews
►Website: http://ourbigdumbmouth.com/
►Stitcher: http://www.stitcher.com/podcast/our-big-dumb-mouth
►iTunes: https://itunes.apple.com/us/podcast/our-big-dumb-mouth/id261189509?mt=2
►RSS: http://ourbigdumbmouth.libsyn.com/rss</t>
  </si>
  <si>
    <t>fJufshLI9pw</t>
  </si>
  <si>
    <t>2016 05 28</t>
  </si>
  <si>
    <t>https://youtu.be/WVs3vz4KfkI</t>
  </si>
  <si>
    <t>Mel's Hole, an overview   OBDM Podcast pt 1</t>
  </si>
  <si>
    <t>WVs3vz4KfkI</t>
  </si>
  <si>
    <t>2016 05 24</t>
  </si>
  <si>
    <t>https://youtu.be/rOVZ2a2O_NI</t>
  </si>
  <si>
    <t>Graphic Design   Tips and Tricks for working in the industry</t>
  </si>
  <si>
    <t>So you want to be a graphic designer? What's it like to be a graphic designer? Mike and Joe tackle the topic.
► Great Color: http://www.awwwards.com/trendy-web-color-palettes-and-material-design-color-schemes-tools.html
►More Color: http://www.dtelepathy.com/blog/inspiration/beautiful-color-palettes-for-your-next-web-project
► Design Focal Points: http://vanseodesign.com/web-design/dominance/
► Rule of Thirds: http://digital-photography-school.com/rule-of-thirds/
► Working with Brand Guidelines: http://webdesign.tutsplus.com/articles/working-with-brand-and-design-guidelines--webdesign-13296
►Graphic Design Inspiration: http://theinspirationgrid.com/category/design/
► Online Photoshop: https://pixlr.com/editor/
► Design Tips: https://www.postplanner.com/these-graphic-design-hacks-skills-make-you-pro-designer-overnight
▀▄▀▄▀ SOCIAL ▀▄▀▄▀
►Twitter: https://twitter.com/OBDMlol
►Facebook: https://www.facebook.com/obdmnews
►PodCast: http://ourbigdumbmouth.com/</t>
  </si>
  <si>
    <t>rOVZ2a2O_NI</t>
  </si>
  <si>
    <t>2016 05 21</t>
  </si>
  <si>
    <t>https://youtu.be/qnftLGYjnyY</t>
  </si>
  <si>
    <t>The Jersey Devil &amp; Missing 411   OBDM Podcast</t>
  </si>
  <si>
    <t>We talk about the Jersey Devil monster and the possible connection to the Missing 411 events.
▀▄▀▄▀ SOCIAL ▀▄▀▄▀
►Website: http://ourbigdumbmouth.com/
►Twitter: https://twitter.com/OBDMlol
►Facebook: https://www.facebook.com/obdmnews
►PodCast: http://ourbigdumbmouth.com/</t>
  </si>
  <si>
    <t>qnftLGYjnyY</t>
  </si>
  <si>
    <t>2016 05 16</t>
  </si>
  <si>
    <t>https://youtu.be/OAgSP1qbcas</t>
  </si>
  <si>
    <t>Earthquake in Yellowstone - OBDM Podcast</t>
  </si>
  <si>
    <t>We talk about the recent Earthquakes on the planet Earth. Yellowstone is a big deal.
▀▄▀▄▀ SOCIAL ▀▄▀▄▀
►Twitter: https://twitter.com/OBDMlol
►Twitch: http://www.twitch.tv/obdmlol
►Facebook: https://www.facebook.com/obdmnews
►PodCast: http://ourbigdumbmouth.com/</t>
  </si>
  <si>
    <t>OAgSP1qbcas</t>
  </si>
  <si>
    <t>https://youtu.be/bbvcOL-z6h8</t>
  </si>
  <si>
    <t>Project Zomboid Multiplayer  It's a Trap   part 5</t>
  </si>
  <si>
    <t>For some reason, Howard Stern shows up in a very Brady Zomboid. We make some strange friends. It's a trap.
▀▄▀▄▀ SOCIAL ▀▄▀▄▀
►Twitter: https://twitter.com/OBDMlol
►Twitch: http://www.twitch.tv/obdmlol
►Facebook: https://www.facebook.com/obdmnews
►PodCast: http://ourbigdumbmouth.com/</t>
  </si>
  <si>
    <t>bbvcOL-z6h8</t>
  </si>
  <si>
    <t>2016 05 13</t>
  </si>
  <si>
    <t>https://youtu.be/ree3ThWCqxI</t>
  </si>
  <si>
    <t>Project Zomboid Multiplayer   Rise and Fall of Jan   part 4</t>
  </si>
  <si>
    <t>Jan has some pretty bad luck with some spawns. It’s horrible.
Zomboid Brady Series
Part 1: https://youtu.be/MDY8Xm3Eq2Y
Part 2: https://youtu.be/Ymcsh7rQojE
Part 3: https://youtu.be/htmvwpstZLE
▀▄▀▄▀ SOCIAL ▀▄▀▄▀
►Twitter: https://twitter.com/OBDMlol
►Twitch: http://www.twitch.tv/obdmlol
►Facebook: https://www.facebook.com/obdmnews
►PodCast: http://ourbigdumbmouth.com/</t>
  </si>
  <si>
    <t>ree3ThWCqxI</t>
  </si>
  <si>
    <t>2016 05 11</t>
  </si>
  <si>
    <t>https://youtu.be/htmvwpstZLE</t>
  </si>
  <si>
    <t>Project Zomboid Multiplayer   Sam the Butcher   part 3</t>
  </si>
  <si>
    <t>Sam the Butcher get separated from the group and tries to make friends. Bad things happen. 
Zomboid Brady Series
Part 1: https://youtu.be/MDY8Xm3Eq2Y
Part 2: https://youtu.be/Ymcsh7rQojE
▀▄▀▄▀ SOCIAL ▀▄▀▄▀
►Twitter: https://twitter.com/OBDMlol
►Twitch: http://www.twitch.tv/obdmlol
►Facebook: https://www.facebook.com/obdmnews
►PodCast: http://ourbigdumbmouth.com/</t>
  </si>
  <si>
    <t>htmvwpstZLE</t>
  </si>
  <si>
    <t>2016 05 10</t>
  </si>
  <si>
    <t>https://youtu.be/eG1GCt7qmF8</t>
  </si>
  <si>
    <t>ManBat   Monster of the Week   OBDM Podcast</t>
  </si>
  <si>
    <t>Mike and Clownbaby talk about ManBat and all the crazy things that people have seen. 
► Podcast:
iTunes: search OBDM
Stitcher: search OBDM
or go to our website and hit the subscribe button, it will pop up an XML RSS Feed.
▀▄▀▄▀ SOCIAL ▀▄▀▄▀
►Website: http://ourbigdumbmouth.com
►Twitter: https://twitter.com/OBDMlol
►Facebook: https://www.facebook.com/obdmnews</t>
  </si>
  <si>
    <t>eG1GCt7qmF8</t>
  </si>
  <si>
    <t>2016 05 04</t>
  </si>
  <si>
    <t>https://youtu.be/Ymcsh7rQojE</t>
  </si>
  <si>
    <t>Project Zomboid Multiplayer   West Point Kidnap   part 2</t>
  </si>
  <si>
    <t>The Brady Bunch storm West Point and get into some trouble with the locals. Greg is in deep trouble.
Zomboid Brady Series
Part 1: https://youtu.be/MDY8Xm3Eq2Y
▀▄▀▄▀ SOCIAL ▀▄▀▄▀
►Twitter: https://twitter.com/OBDMlol
►Twitch: http://www.twitch.tv/obdmlol
►Facebook: https://www.facebook.com/obdmnews
►PodCast: http://ourbigdumbmouth.com/</t>
  </si>
  <si>
    <t>Ymcsh7rQojE</t>
  </si>
  <si>
    <t>2016 04 30</t>
  </si>
  <si>
    <t>https://youtu.be/K7XAbN9Jrr0</t>
  </si>
  <si>
    <t>Missing 411   Theories &amp; Conjecture   OBDM Podcast</t>
  </si>
  <si>
    <t>The guys speculate about Military Bases in close proximity to Missing 411 cases. They also talk about a missing Columbus man, Joe LaBute.
Live Youtube Shows:
Monday: 7pm EST
Wednesday: 7pm EST
Saturday: 12pm EST
Call in line: 614-388-9109
United States Military Entrance Processing Command: https://en.wikipedia.org/wiki/United_States_Military_Entrance_Processing_Command
To submit your theories or thoughts please visit this video: https://youtu.be/EI318x0fFXk
Missing 411 ► Theories &amp; Conjecture pt 2 : https://youtu.be/TMsij86r9is
► Podcast: 
iTunes: search OBDM
Stitcher: search OBDM
or go to our website and hit the subscribe button, it will pop up an XML RSS Feed.
▀▄▀▄▀ SOCIAL ▀▄▀▄▀
►Website: http://ourbigdumbmouth.com 
►Twitter: https://twitter.com/OBDMpod
►Facebook: https://www.facebook.com/obdmnews
► Missing 411 Site: http://www.canammissing.com/</t>
  </si>
  <si>
    <t>K7XAbN9Jrr0</t>
  </si>
  <si>
    <t>https://youtu.be/MDY8Xm3Eq2Y</t>
  </si>
  <si>
    <t>Project Zomboid Multiplayer   The Brandy Bunch   part 1</t>
  </si>
  <si>
    <t>The Brady Bunch try to survive in the zombie apocalypse.
▀▄▀▄▀ SOCIAL ▀▄▀▄▀
►Twitter: https://twitter.com/OBDMlol
►Twitch: http://www.twitch.tv/obdmlol
►Facebook: https://www.facebook.com/obdmnews
►PodCast: http://ourbigdumbmouth.com/</t>
  </si>
  <si>
    <t>MDY8Xm3Eq2Y</t>
  </si>
  <si>
    <t>2016 04 25</t>
  </si>
  <si>
    <t>https://youtu.be/r_gAtzhmMg0</t>
  </si>
  <si>
    <t>Deep Underground Military Bases - OBDM Podcast</t>
  </si>
  <si>
    <t>Mike starts talking about remote viewing D.U.M.B. It gets pretty insane and there maybe a missing 411 connection. 
From Episode OBDM482 : http://traffic.libsyn.com/ourbigdumbmouth/OBDM482.mp3
▀▄▀▄▀ SOCIAL ▀▄▀▄▀
►Website: http://ourbigdumbmouth.com
►Twitter: https://twitter.com/OBDMlol
►Facebook: https://www.facebook.com/obdmnews</t>
  </si>
  <si>
    <t>r_gAtzhmMg0</t>
  </si>
  <si>
    <t>2016 04 03</t>
  </si>
  <si>
    <t>https://youtu.be/JUPPtD1OwiM</t>
  </si>
  <si>
    <t>The Cauldrons of Siberia - podcast OBDM478</t>
  </si>
  <si>
    <t>TThe Cauldrons of Siberia, were they created by aliens? Are they a defense weapon to protect the Earth? We talk about all that stuff.
► What's this all about: http://scaredyet.net/the-mysterious-cauldrons-from-siberias-valley-of-death/
▀▄▀▄▀ SOCIAL ▀▄▀▄▀
►Website: http://ourbigdumbmouth.com
►Twitter: https://twitter.com/OBDMlol
►Facebook: https://www.facebook.com/obdmnews</t>
  </si>
  <si>
    <t>JUPPtD1OwiM</t>
  </si>
  <si>
    <t>https://youtu.be/CoQP-hYyjg8</t>
  </si>
  <si>
    <t>Missing 411   The Voice Mail -  OBDM Podcast</t>
  </si>
  <si>
    <t>The guys play a voice mail from a Missing 411 case. It's creepy.
► The Voice Mail: https://youtu.be/MYw4sNDoIvo
► Missing 411 Site: http://www.canammissing.com/
► Podcast:
iTunes: search OBDM
Stitcher: search OBDM
or go to our website and hit the subscribe button, it will pop up an XML RSS Feed.
▀▄▀▄▀ SOCIAL ▀▄▀▄▀
►Website: http://ourbigdumbmouth.com
►Twitter: https://twitter.com/OBDMlol
►Facebook: https://www.facebook.com/obdmnews</t>
  </si>
  <si>
    <t>CoQP-hYyjg8</t>
  </si>
  <si>
    <t>2016 03 29</t>
  </si>
  <si>
    <t>https://youtu.be/he5OJDBJlWQ</t>
  </si>
  <si>
    <t>Project Zomboid Event   Last Stand</t>
  </si>
  <si>
    <t>Howard Stern and Glenn Beck make their last stand against the Zombie horde, along with a bunch of other player. 
▀▄▀▄▀ SERVER ▀▄▀▄▀
Public Server: Terminus
Reddit: https://www.reddit.com/r/terminuspz
▀▄▀▄▀ SOCIAL ▀▄▀▄▀
►Twitter: https://twitter.com/OBDMlol
►Twitch: http://www.twitch.tv/obdmlol
►Facebook: https://www.facebook.com/obdmnews
►PodCast: http://ourbigdumbmouth.com/</t>
  </si>
  <si>
    <t>he5OJDBJlWQ</t>
  </si>
  <si>
    <t>2016 03 12</t>
  </si>
  <si>
    <t>https://youtu.be/lbMj2tQSB4s</t>
  </si>
  <si>
    <t>Zomboid Hungers Games Event   Project Zomboid   Multiplayer</t>
  </si>
  <si>
    <t>Don Imus and Michael Savage join the Hell in the Cell Event on the Terminus Server. Don Imus sucks at combat. Death ensues. 
▀▄▀▄▀ SERVER ▀▄▀▄▀
Public Server: Terminus
Reddit: https://www.reddit.com/r/terminuspz
▀▄▀▄▀ SOCIAL ▀▄▀▄▀
►Twitter: https://twitter.com/OBDMlol
►Twitch: http://www.twitch.tv/obdmlol
►Facebook: https://www.facebook.com/obdmnews
►PodCast: http://ourbigdumbmouth.com/</t>
  </si>
  <si>
    <t>lbMj2tQSB4s</t>
  </si>
  <si>
    <t>2016 03 07</t>
  </si>
  <si>
    <t>https://youtu.be/LanV3MZj3qw</t>
  </si>
  <si>
    <t>Podcast How To   Record Chat and Sound FX   OBDM vLog</t>
  </si>
  <si>
    <t>Mike talks about how to recording xBox One game chat and podcasting sound effects. Mike’s a little sick.
Graphics Show in Video:
Image of PodCast Set Up: http://i.imgur.com/3VQKndM.jpg
Image of Gaming Set Up: http://i.imgur.com/7reVyyf.jpg
Podcasting  / Gaming Setup vLog: https://youtu.be/2oAkamoGqUg
▀▄▀▄▀ SOCIAL ▀▄▀▄▀
►Twitter: https://twitter.com/OBDMlol
►Twitch: http://www.twitch.tv/obdmlol
►Facebook: https://www.facebook.com/obdmnews
►PodCast: http://ourbigdumbmouth.com/</t>
  </si>
  <si>
    <t>LanV3MZj3qw</t>
  </si>
  <si>
    <t>2016 02 10</t>
  </si>
  <si>
    <t>https://youtu.be/psW7m8YvA7g</t>
  </si>
  <si>
    <t>Project Zomboid   Multiplayer   OPEC   Part 9   Pyromania</t>
  </si>
  <si>
    <t>Kim Jong-un is claustrophobic, hence the heart pounding.In this last day of the purge, OPEC turns to arson and laughter to fill the time. Flaming zombies and gun shots surround the end. This is the last episode for the OPEC faction on the Redbird server.
This has been a fun series to edit, produce, record, etc. 
If you enjoy this videos, laughed and have followed the entire series, I recommend listen to our podCast. It’s filled with UFOS, conspiracies, Strange news and enough more comedy.
Thanks for watching. 
▀▄▀▄▀  SERVER ▀▄▀▄▀ 
Server IP: 192.99.46.48
Port: 12261
Build: 33.14
https://www.reddit.com/r/Redboid
▀▄▀▄▀ SOCIAL ▀▄▀▄▀
►Twitter: https://twitter.com/OBDMlol
►Twitch: http://www.twitch.tv/obdmlol
►Facebook: https://www.facebook.com/obdmnews
►PodCast: http://ourbigdumbmouth.com/</t>
  </si>
  <si>
    <t>psW7m8YvA7g</t>
  </si>
  <si>
    <t>2016 02 09</t>
  </si>
  <si>
    <t>https://youtu.be/kGpJCAYZUcI</t>
  </si>
  <si>
    <t>Project Zomboid   Multiplayer   OPEC   Part 8   Rumors of War</t>
  </si>
  <si>
    <t>War has been declared and we suck at war. We run through the streets, purging and burning and looting and dying.
▀▄▀▄▀  SERVER ▀▄▀▄▀ 
Server IP: 192.99.46.48
Port: 12261
Build: 33.14
https://www.reddit.com/r/Redboid
▀▄▀▄▀ SOCIAL ▀▄▀▄▀
►Twitter: https://twitter.com/OBDMlol
►Twitch: http://www.twitch.tv/obdmlol
►Facebook: https://www.facebook.com/obdmnews
►PodCast: http://ourbigdumbmouth.com/</t>
  </si>
  <si>
    <t>kGpJCAYZUcI</t>
  </si>
  <si>
    <t>2016 02 08</t>
  </si>
  <si>
    <t>https://youtu.be/OGRf5z2emIU</t>
  </si>
  <si>
    <t>The Brown Mountain UFOs. A tail of a alien abduction</t>
  </si>
  <si>
    <t>We talk about how a furniture salesman was abducted and taken to Venus. 
The Story : http://weekinweird.com/2016/01/30/ralph-lael-and-the-alien-mummy-brown-mountain-lights/
Full Podcast: http://ourbigdumbmouth.libsyn.com/obdm470-brown-mountain-ufos
► Podcast:
iTunes: search OBDM
Stitcher: search OBDM
or go to our website and hit the subscribe button, it will pop up an XML RSS Feed.
▀▄▀▄▀ SOCIAL ▀▄▀▄▀
►Twitter: https://twitter.com/OBDMlol
►Facebook: https://www.facebook.com/obdmnews
►PodCast: http://ourbigdumbmouth.com/</t>
  </si>
  <si>
    <t>OGRf5z2emIU</t>
  </si>
  <si>
    <t>2016 02 03</t>
  </si>
  <si>
    <t>https://youtu.be/PDaOsp9tSZE</t>
  </si>
  <si>
    <t>Project Zomboid   Multiplayer   OPEC   Part 7   Running Scared</t>
  </si>
  <si>
    <t>We swim through the hordes of zombies, trying to help and trying to survive.
*These episodes run a few days behind and don’t reflect current server conditions. 
▀▄▀▄▀  SERVER : REDBOID ▀▄▀▄▀ 
Server IP: 192.99.46.48
Port: 12261
Build: 33.14
https://www.reddit.com/r/Redboid
▀▄▀▄▀ SOCIAL ▀▄▀▄▀
►Twitter: https://twitter.com/OBDMlol
►Twitch: http://www.twitch.tv/obdmlol
►Facebook: https://www.facebook.com/obdmnews
►PodCast: http://ourbigdumbmouth.com/</t>
  </si>
  <si>
    <t>PDaOsp9tSZE</t>
  </si>
  <si>
    <t>2016 02 02</t>
  </si>
  <si>
    <t>https://youtu.be/SY_91nXj6N8</t>
  </si>
  <si>
    <t>Project Zomboid   Multiplayer   OPEC   Part 6   Rise of the Hordes</t>
  </si>
  <si>
    <t>OPEC rebuilds in Dixie. We also head back town to the base from the previous episode to apologize. Things get crazy.
*These episodes run a few days behind and don’t reflect current server conditions. 
▀▄▀▄▀  SERVER ▀▄▀▄▀ 
Server IP: 192.99.46.48
Port: 12261
Build: 33.14
https://www.reddit.com/r/Redboid
▀▄▀▄▀ SOCIAL ▀▄▀▄▀
►Twitter: https://twitter.com/OBDMlol
►Twitch: http://www.twitch.tv/obdmlol
►Facebook: https://www.facebook.com/obdmnews
►PodCast: http://ourbigdumbmouth.com/</t>
  </si>
  <si>
    <t>SY_91nXj6N8</t>
  </si>
  <si>
    <t>2016 01 31</t>
  </si>
  <si>
    <t>https://youtu.be/ucDTrm5neZ0</t>
  </si>
  <si>
    <t>Project Zomboid   Multiplayer   OPEC   Part 5   Storm The Gates</t>
  </si>
  <si>
    <t>We travel the wasteland looking for friends. We come upon a giant fort that needs to be investigated. 
▀▄▀▄▀  SERVER ▀▄▀▄▀ 
Server IP: 192.99.46.48
Port: 12261
Build: 33.14
https://www.reddit.com/r/Redboid
▀▄▀▄▀ SOCIAL ▀▄▀▄▀
►Twitter: https://twitter.com/OBDMlol
►Twitch: http://www.twitch.tv/obdmlol
►Facebook: https://www.facebook.com/obdmnews
►PodCast: http://ourbigdumbmouth.com/</t>
  </si>
  <si>
    <t>ucDTrm5neZ0</t>
  </si>
  <si>
    <t>2016 01 23</t>
  </si>
  <si>
    <t>https://youtu.be/hIIhx-2ijvw</t>
  </si>
  <si>
    <t>Project Zomboid   Multiplayer   OPEC   Part 4   Operation HandShake</t>
  </si>
  <si>
    <t>We recruited another person to help with are UN food relief effort in Dixie, AKA Little Lebanon. The REDD Faction has it out for OPEC
▀▄▀▄▀  SERVER ▀▄▀▄▀ 
Server IP: 192.99.46.48
Port: 12261
Build: 33.14
https://www.reddit.com/r/Redboid
▀▄▀▄▀ SOCIAL ▀▄▀▄▀
►Twitter: https://twitter.com/OBDMlol
►Twitch: http://www.twitch.tv/obdmlol
►Facebook: https://www.facebook.com/obdmnews
►PodCast: http://ourbigdumbmouth.com/</t>
  </si>
  <si>
    <t>hIIhx-2ijvw</t>
  </si>
  <si>
    <t>https://youtu.be/7PoAQmBqkV0</t>
  </si>
  <si>
    <t>Project Zomboid   Multiplayer   OPEC   Part 3   Street Sweep</t>
  </si>
  <si>
    <t>We head to town for a quick bite to eat. Things get messy
▀▄▀▄▀  SERVER ▀▄▀▄▀ 
Server IP: 192.99.46.48
Port: 12261
Build: 33.14
https://www.reddit.com/r/Redboid
▀▄▀▄▀ SOCIAL ▀▄▀▄▀
►Twitter: https://twitter.com/OBDMlol
►Twitch: http://www.twitch.tv/obdmlol
►Facebook: https://www.facebook.com/obdmnews
►PodCast: http://ourbigdumbmouth.com/</t>
  </si>
  <si>
    <t>7PoAQmBqkV0</t>
  </si>
  <si>
    <t>2016 01 21</t>
  </si>
  <si>
    <t>https://youtu.be/xoLt8O0xWU4</t>
  </si>
  <si>
    <t>Project Zomboid   Multiplayer   OPEC   Part 2   Trade Routes</t>
  </si>
  <si>
    <t>Saddam and General Butt Naked are in Muldraugh, meeting peopel and trying to trade goods. Saddam is drunk. Again.
▀▄▀▄▀  SERVER ▀▄▀▄▀ 
Server IP: 192.99.46.48
Port: 12261
Build: 33.14
https://www.reddit.com/r/Redboid
▀▄▀▄▀ SOCIAL ▀▄▀▄▀
►Twitter: https://twitter.com/OBDMlol
►Twitch: http://www.twitch.tv/obdmlol
►PodCast: http://ourbigdumbmouth.com/</t>
  </si>
  <si>
    <t>xoLt8O0xWU4</t>
  </si>
  <si>
    <t>2016 01 18</t>
  </si>
  <si>
    <t>https://youtu.be/ChWJbj4-ORU</t>
  </si>
  <si>
    <t>Project Zomboid   Multiplayer   OPEC   Part 1   Securing the Future</t>
  </si>
  <si>
    <t>We are back in RedBoid. We are oil barons looking for a new home. We try to make friends, but things don't work out too well.
▀▄▀▄▀  SERVER ▀▄▀▄▀ 
Server IP: fluffyfoot.theindiestone.com
Port: 12261
Build: 32.30
Password: /r/projectzomboid
▀▄▀▄▀ SOCIAL ▀▄▀▄▀
►Twitter: https://twitter.com/OBDMlol
►Twitch: http://www.twitch.tv/obdmlol
►PodCast: http://ourbigdumbmouth.com/</t>
  </si>
  <si>
    <t>ChWJbj4-ORU</t>
  </si>
  <si>
    <t>2016 01 17</t>
  </si>
  <si>
    <t>https://youtu.be/g6DHwvZRL38</t>
  </si>
  <si>
    <t>OBDM Podcast Clip - BIGFOOT   HUMAN OKLAHOMA WAR 1855</t>
  </si>
  <si>
    <t>Human-Bigfoot War, Oklahoma, 1855 / 21 gun salute history / Wild Man of the Pyrenees / The Ohio Grassman / Bigfoot Sounds / US tourists claim to have filmed mysterious vortex of clouds and UFO / CERN Portal / Trump &amp; Clinton Soundboard Fun / Joe is getting a gyrocopter /
This is a link to the full story, not the shit blog we were reading. 
https://sasquatchhistory.wordpress.com/2013/11/10/bigfoot-human-oklahoma-war-1855/
► Podcast:
iTunes: search OBDM
Stitcher: search OBDM
or go to our website and hit the subscribe button, it will pop up an XML RSS Feed.
▀▄▀▄▀ SOCIAL ▀▄▀▄▀
►Twitter: https://twitter.com/OBDMlol
►FaceBook: https://www.facebook.com/obdmnews
►Twitch: http://www.twitch.tv/obdmlol
►PodCast: http://ourbigdumbmouth.com/
►RSS: http://ourbigdumbmouth.libsyn.com/rss</t>
  </si>
  <si>
    <t>g6DHwvZRL38</t>
  </si>
  <si>
    <t>2016 01 09</t>
  </si>
  <si>
    <t>https://youtu.be/_diU7uG0-JM</t>
  </si>
  <si>
    <t>OBDM Podcast - Missing 411 Talk</t>
  </si>
  <si>
    <t>We go deep into the Missing 411 Topic once again, abductions in National Parks / What do people remember when they are abducted / Aliens and Missing 411 / Robots in Caves abducting people / Missing 411 collecting shit from boys / Bright Colors and abduction / City abduction conected to National Parks / Mount Shasta and Lemurians / Reptilian Aliens / Wendigo / Remote Viewing / Alex Jones Clips of the Week /
► Missing 411 Website : http://www.canammissing.com/missing_411.html
► David Paulides : https://en.wikipedia.org/wiki/David_Paulides
► Podcast:
iTunes: search OBDM
Stitcher: search OBDM
or go to our website and hit the subscribe button, it will pop up an XML RSS Feed.
▀▄▀▄▀ SOCIAL ▀▄▀▄▀
►Twitter: https://twitter.com/OBDMlol
►FaceBook: https://www.facebook.com/obdmnews
►Twitch: http://www.twitch.tv/obdmlol
►PodCast: http://ourbigdumbmouth.com/
►RSS: http://ourbigdumbmouth.libsyn.com/rss</t>
  </si>
  <si>
    <t>_diU7uG0-JM</t>
  </si>
  <si>
    <t>2016 01 08</t>
  </si>
  <si>
    <t>https://youtu.be/tShxyr0HPVs</t>
  </si>
  <si>
    <t>Rainbow Six Siege   Shit Burgers</t>
  </si>
  <si>
    <t>Shit gets crazy as the guys trying the secure the hostage on hard mode.
▀▄▀▄▀ SOCIAL ▀▄▀▄▀
►Twitter: https://twitter.com/OBDMlol
►Twitch: http://www.twitch.tv/obdmlol
►PodCast: http://ourbigdumbmouth.com/</t>
  </si>
  <si>
    <t>tShxyr0HPVs</t>
  </si>
  <si>
    <t>2016 01 01</t>
  </si>
  <si>
    <t>https://youtu.be/muWOQ8J7UrI</t>
  </si>
  <si>
    <t>Rainbow Six Siege   Defending the Hostage   Co-Op</t>
  </si>
  <si>
    <t>The guys are getting better and more practiced against the terrorist threat. 
▀▄▀▄▀ SOCIAL ▀▄▀▄▀
►Twitter: https://twitter.com/OBDMlol
►Twitch: http://www.twitch.tv/obdmlol
►PodCast: http://ourbigdumbmouth.com/</t>
  </si>
  <si>
    <t>muWOQ8J7UrI</t>
  </si>
  <si>
    <t>2015 12 31</t>
  </si>
  <si>
    <t>https://youtu.be/DZuRVFyherc</t>
  </si>
  <si>
    <t>GTA5   The Banana Twins - Hard Games</t>
  </si>
  <si>
    <t>We are back in GTA5 and making friends. Mike needs some money and is doing whatever he has to, to make ends meet.
▀▄▀▄▀ SOCIAL ▀▄▀▄▀
►Twitter: https://twitter.com/OBDMlol
►Twitch: http://www.twitch.tv/obdmlol
►PodCast: http://ourbigdumbmouth.com/</t>
  </si>
  <si>
    <t>DZuRVFyherc</t>
  </si>
  <si>
    <t>2015 12 30</t>
  </si>
  <si>
    <t>https://youtu.be/AJdBaVe9tNw</t>
  </si>
  <si>
    <t>Rainbow Six Siege   Save The Hostage</t>
  </si>
  <si>
    <t>We do our best to save the hostage and take out the terrorists. We are trained killers. 
▀▄▀▄▀ SOCIAL ▀▄▀▄▀
►Twitter: https://twitter.com/OBDMlol
►Twitch: http://www.twitch.tv/obdmlol
►PodCast: http://ourbigdumbmouth.com/</t>
  </si>
  <si>
    <t>AJdBaVe9tNw</t>
  </si>
  <si>
    <t>2015 12 28</t>
  </si>
  <si>
    <t>https://youtu.be/6NxjHnvQANo</t>
  </si>
  <si>
    <t>Project Zomboid   Seinfeld   Part 5   New Rules</t>
  </si>
  <si>
    <t>Kramer is back in Zomboid for the first time in a few weeks. There are new rules and the Van Buren Boys are trying to make sense of things. 
▀▄▀▄▀  SERVER ▀▄▀▄▀ 
Server IP: fluffyfoot.theindiestone.com
Port: 12261
Build: 32.30
Password: /r/projectzomboid
▀▄▀▄▀ SOCIAL ▀▄▀▄▀
►Twitter: https://twitter.com/OBDMlol
►Twitch: http://www.twitch.tv/obdmlol
►PodCast: http://ourbigdumbmouth.com/</t>
  </si>
  <si>
    <t>6NxjHnvQANo</t>
  </si>
  <si>
    <t>2015 12 07</t>
  </si>
  <si>
    <t>https://youtu.be/dVCF2TIIf04</t>
  </si>
  <si>
    <t>Fallout 4   Part 3   Wasteland Lover</t>
  </si>
  <si>
    <t>I only want to love the people in Fallout 4. I only want comfort.
"Memory Lane" Kevin MacLeod (incompetech.com)
Licensed under Creative Commons: By Attribution 3.0 License
http://creativecommons.org/licenses/by/3.0/
"Thinking of You" Kevin MacLeod (incompetech.com)
Licensed under Creative Commons: By Attribution 3.0 License
http://creativecommons.org/licenses/by/3.0/
"Hero Down" Kevin MacLeod (incompetech.com)
Licensed under Creative Commons: By Attribution 3.0 License
http://creativecommons.org/licenses/by/3.0/
▀▄▀▄▀ SOCIAL ▀▄▀▄▀
►Twitter: https://twitter.com/OBDMlol
►Twitch: http://www.twitch.tv/obdmlol
►PodCast: http://ourbigdumbmouth.com/</t>
  </si>
  <si>
    <t>dVCF2TIIf04</t>
  </si>
  <si>
    <t>2015 12 01</t>
  </si>
  <si>
    <t>https://youtu.be/hRmSSd0TkQ4</t>
  </si>
  <si>
    <t>Fallout 4   Part 2   The Kidnapping</t>
  </si>
  <si>
    <t>NightRipper may or may not have been hired to find someone.  He's too busy partying to care.
►Mission: Kidnapping at Oberland Station
Music:
"Jaunty Gumption" Kevin MacLeod (incompetech.com)
Licensed under Creative Commons: By Attribution 3.0 License
http://creativecommons.org/licenses/by/3.0/
"Winner Winner!" Kevin MacLeod (incompetech.com)
Licensed under Creative Commons: By Attribution 3.0 License
http://creativecommons.org/licenses/by/3.0/
"Monkeys Spinning Monkeys" Kevin MacLeod (incompetech.com)
Licensed under Creative Commons: By Attribution 3.0 License
http://creativecommons.org/licenses/by/3.0/
"Meanwhile in Bavaria" Kevin MacLeod (incompetech.com)
Licensed under Creative Commons: By Attribution 3.0 License
http://creativecommons.org/licenses/by/3.0/
▀▄▀▄▀ SOCIAL ▀▄▀▄▀
►Twitter: https://twitter.com/OBDMlol
►Twitch: http://www.twitch.tv/obdmlol
►PodCast: http://ourbigdumbmouth.com/</t>
  </si>
  <si>
    <t>hRmSSd0TkQ4</t>
  </si>
  <si>
    <t>2015 11 17</t>
  </si>
  <si>
    <t>https://youtu.be/jYThB7boIDo</t>
  </si>
  <si>
    <t>Fallout 4   Beginning   Part 1   The Murder</t>
  </si>
  <si>
    <t>This is an edited play through and I tend to make a lot of mistakes.
▀▄▀▄▀ SOCIAL ▀▄▀▄▀
►Twitter: https://twitter.com/OBDMlol
►Twitch: http://www.twitch.tv/obdmlol
►PodCast: http://ourbigdumbmouth.com/</t>
  </si>
  <si>
    <t>jYThB7boIDo</t>
  </si>
  <si>
    <t>2015 11 11</t>
  </si>
  <si>
    <t>https://youtu.be/pL51fQCKAwQ</t>
  </si>
  <si>
    <t>Project Zomboid   Seinfeld   Part 4   The Invitations</t>
  </si>
  <si>
    <t>The The Van Buren boys are in big trouble. Someone made stairs and let zombies into Jerry's apartment. Team members are scrambling and calling into us as it happens. 
☷☷ SERVER ☷☷
Server IP: fluffyfoot.theindiestone.com
Port: 12261
Build: 32.30
Password: /r/projectzomboid
▀▄▀▄▀ SOCIAL ▀▄▀▄▀
►Twitter: https://twitter.com/OBDMlol
►Twitch: http://www.twitch.tv/obdmlol
►PodCast: http://ourbigdumbmouth.com/</t>
  </si>
  <si>
    <t>pL51fQCKAwQ</t>
  </si>
  <si>
    <t>2015 11 06</t>
  </si>
  <si>
    <t>https://youtu.be/6xaX1WEXNnU</t>
  </si>
  <si>
    <t>Project Zomboid   Seinfeld   Part 3   Seinfeld Rising</t>
  </si>
  <si>
    <t>The The Van Buren Boys have recruited new members and have been forced to patrol due to Barter Town’s recent hostile activities. We search for peace. We hope for a better tomorrow.
▀▄▀▄▀  SERVER ▀▄▀▄▀ 
Server IP: fluffyfoot.theindiestone.com
Port: 12261
Build: 32.30
Password: /r/projectzomboid
▀▄▀▄▀ SOCIAL ▀▄▀▄▀
►Twitter: https://twitter.com/OBDMlol
►Twitch: http://www.twitch.tv/obdmlol
►PodCast: http://ourbigdumbmouth.com/</t>
  </si>
  <si>
    <t>6xaX1WEXNnU</t>
  </si>
  <si>
    <t>2015 11 02</t>
  </si>
  <si>
    <t>https://youtu.be/AaH9UPRL884</t>
  </si>
  <si>
    <t>Project Zomboid   Seinfeld   Part 2   The Van Buren Boys</t>
  </si>
  <si>
    <t>The The Van Buren boys hit the street, trying to push back hordes of zombies and gather supplies. Kramer gets the gang into some trouble.
▀▄▀▄▀  SERVER ▀▄▀▄▀ 
Server IP: fluffyfoot.theindiestone.com
Port: 12261
Build: 32.30
Password: /r/projectzomboid
▀▄▀▄▀ SOCIAL ▀▄▀▄▀
►Twitter: https://twitter.com/OBDMlol
►Twitch: http://www.twitch.tv/obdmlol
►PodCast: http://ourbigdumbmouth.com/</t>
  </si>
  <si>
    <t>AaH9UPRL884</t>
  </si>
  <si>
    <t>2015 11 01</t>
  </si>
  <si>
    <t>https://youtu.be/-aghkwrfX7Q</t>
  </si>
  <si>
    <t>Project Zomboid   Seinfeld   Part 1   The Apartment</t>
  </si>
  <si>
    <t>Mike is playing as Kramer, Clowbaby as J. Peterman and JB as George Costanza. We’re on the RedBoid server and the amount of zombies are insane!!! It’s bloody and intense. Come have fun with us.
▀▄▀▄▀  SERVER : RedBoid ▀▄▀▄▀ 
Server IP: fluffyfoot.theindiestone.com
Port: 12261
Build: 32.30
Password: /r/projectzomboid
▀▄▀▄▀ SOCIAL ▀▄▀▄▀
►Twitter: https://twitter.com/OBDMlol
►Twitch: http://www.twitch.tv/obdmlol
►PodCast: http://ourbigdumbmouth.com/</t>
  </si>
  <si>
    <t>-aghkwrfX7Q</t>
  </si>
  <si>
    <t>2015 10 25</t>
  </si>
  <si>
    <t>https://youtu.be/K_8Q8KAdaOw</t>
  </si>
  <si>
    <t>Project Zomboid   Part   22 - Gang War</t>
  </si>
  <si>
    <t>Mike, AKA Doc Brown, could be one of the worst players in Zomboid history. The guys are dragged into a gang war. Blood is shed.
▀▄▀▄▀ SOCIAL ▀▄▀▄▀
►Twitter: https://twitter.com/OBDMlol
►Twitch: http://www.twitch.tv/obdmlol</t>
  </si>
  <si>
    <t>K_8Q8KAdaOw</t>
  </si>
  <si>
    <t>2015 10 21</t>
  </si>
  <si>
    <t>https://youtu.be/Qt8rgGPcyBI</t>
  </si>
  <si>
    <t>Hearthstone   Tavern Brawl   Randomonium pt.1</t>
  </si>
  <si>
    <t>Mike plays Tavern Brawl: Randomonium. Insane cards are dropped. Minions die!!!
▀▄▀▄▀ SOCIAL ▀▄▀▄▀
►Twitter: https://twitter.com/OBDMlol
►Twitch: http://www.twitch.tv/obdmlol</t>
  </si>
  <si>
    <t>Qt8rgGPcyBI</t>
  </si>
  <si>
    <t>2015 10 18</t>
  </si>
  <si>
    <t>https://youtu.be/WZN5guU371g</t>
  </si>
  <si>
    <t>Project Zomboid   Part   21 - Big Fan</t>
  </si>
  <si>
    <t>We are playing on Spiffo’s Proving Ground. A server with a ton of mods and we are running for our lives. 
▀▄▀▄▀ SOCIAL ▀▄▀▄▀
►Twitter: https://twitter.com/OBDMlol
►Twitch: http://www.twitch.tv/obdmlol</t>
  </si>
  <si>
    <t>WZN5guU371g</t>
  </si>
  <si>
    <t>2015 10 07</t>
  </si>
  <si>
    <t>https://youtu.be/VUwGFGU9QmA</t>
  </si>
  <si>
    <t>Project Zomboid   Part   20 - Real Gun Mod</t>
  </si>
  <si>
    <t>We are playing with ORMtnMan's Real Guns Mod on Zeek’s Haven. Multiple Player Fun! We’re also time travelers who meet up with an old friend. We shoot a lot of zombies.
► Zeeks: http://zeekshaven.freeforums.net/
▀▄▀▄▀ SOCIAL ▀▄▀▄▀
►Twitter: https://twitter.com/OBDMlol
►Twitch: http://www.twitch.tv/obdmlol</t>
  </si>
  <si>
    <t>VUwGFGU9QmA</t>
  </si>
  <si>
    <t>2015 10 03</t>
  </si>
  <si>
    <t>https://youtu.be/z9di6eLVcog</t>
  </si>
  <si>
    <t>Project Zomboid   Part   19 - Dirty Deeds</t>
  </si>
  <si>
    <t>Ventura, Jones, Reagan and Turtle head back to west point. Turtle is insane with Zombie rage and starts attacking other players. Panic sets in. Good people do bad things.
▀▄▀▄▀ SOCIAL ▀▄▀▄▀
►Twitter: https://twitter.com/OBDMlol
►Twitch: http://www.twitch.tv/obdmlol</t>
  </si>
  <si>
    <t>z9di6eLVcog</t>
  </si>
  <si>
    <t>2015 09 30</t>
  </si>
  <si>
    <t>https://youtu.be/ysT3qlRngsM</t>
  </si>
  <si>
    <t>Project Zomboid   Part   18 - Wounded Knee</t>
  </si>
  <si>
    <t>Ventura, Jones and Reagan meet up with Turtle, a worse player than Ventura. They head out to the firing range to make friends. Things do not go well.
▀▄▀▄▀ SOCIAL ▀▄▀▄▀
►Twitter: https://twitter.com/OBDMlol
►Twitch: http://www.twitch.tv/obdmlol</t>
  </si>
  <si>
    <t>ysT3qlRngsM</t>
  </si>
  <si>
    <t>2015 09 26</t>
  </si>
  <si>
    <t>https://youtu.be/ZiP2Jt4h-rQ</t>
  </si>
  <si>
    <t>Project Zomboid   Part   17 - The Gipper</t>
  </si>
  <si>
    <t>**UPDATED AUDIO**Trump and Christie link up with Ronald “The Gipper” Reagan, who leads them in the zombie apocalypse. Thing get heated up when they start their campaign. 
▀▄▀▄▀ SOCIAL ▀▄▀▄▀
►Twitter: https://twitter.com/OBDMlol
►Twitch: http://www.twitch.tv/obdmlol</t>
  </si>
  <si>
    <t>ZiP2Jt4h-rQ</t>
  </si>
  <si>
    <t>2015 09 22</t>
  </si>
  <si>
    <t>https://youtu.be/zHIph6Qhhr0</t>
  </si>
  <si>
    <t>Project Zomboid   Part   16 - Honest Bandits</t>
  </si>
  <si>
    <t>Trump and Christie are back and trying to rebuild their lives. They are trying to play nice and help people. It all ends badly. We've been drinking again.
▀▄▀▄▀ SOCIAL ▀▄▀▄▀
►Twitter: https://twitter.com/OBDMlol
►Twitch: http://www.twitch.tv/obdmlol</t>
  </si>
  <si>
    <t>zHIph6Qhhr0</t>
  </si>
  <si>
    <t>2015 09 08</t>
  </si>
  <si>
    <t>https://youtu.be/PoJu7OLM9aw</t>
  </si>
  <si>
    <t>Project Zomboid   Part   15 - Run &amp; Gun</t>
  </si>
  <si>
    <t>Donald Trump and Chris Christie are tired of being pushed around and go on the offensive. Poorly. 
▀▄▀▄▀ SOCIAL ▀▄▀▄▀
►Twitter: https://twitter.com/OBDMlol
►Twitch: http://www.twitch.tv/obdmlol</t>
  </si>
  <si>
    <t>PoJu7OLM9aw</t>
  </si>
  <si>
    <t>2015 08 27</t>
  </si>
  <si>
    <t>https://youtu.be/mNTH4lWryAg</t>
  </si>
  <si>
    <t>Project Zomboid   Part   14 - The Firing Squad</t>
  </si>
  <si>
    <t>Donald Trump and Chris Christie travel the wasteland and make friends. 
▀▄▀▄▀ SOCIAL ▀▄▀▄▀
►Twitter: https://twitter.com/OBDMlol
►Twitch: http://www.twitch.tv/obdmlol</t>
  </si>
  <si>
    <t>mNTH4lWryAg</t>
  </si>
  <si>
    <t>2015 08 09</t>
  </si>
  <si>
    <t>https://youtu.be/wFq3vcylRrs</t>
  </si>
  <si>
    <t>Project Zomboid v32   Part   13 - The Beltway Boys</t>
  </si>
  <si>
    <t>Mike and Clownbaby play as Chris Christie and The Clintons. We're just trying to bring jobs to Zomboid.
▀▄▀▄▀ SOCIAL ▀▄▀▄▀
►Twitter: https://twitter.com/OBDMlol
►Twitch: http://www.twitch.tv/obdmlol</t>
  </si>
  <si>
    <t>wFq3vcylRrs</t>
  </si>
  <si>
    <t>2015 08 06</t>
  </si>
  <si>
    <t>https://youtu.be/XL6QdgqUQ1E</t>
  </si>
  <si>
    <t>World of Tanks   Billy the Kid</t>
  </si>
  <si>
    <t>Kids in WoT think Mike sounds like Batman. But really, Mike is just like any other 16 year old boy named Billy.
►Twitter: https://twitter.com/OBDMlol
►Twitch: http://www.twitch.tv/obdmlol
►Facebook: https://www.facebook.com/obdmnews</t>
  </si>
  <si>
    <t>XL6QdgqUQ1E</t>
  </si>
  <si>
    <t>2015 08 01</t>
  </si>
  <si>
    <t>https://youtu.be/hWyL4QRpPV0</t>
  </si>
  <si>
    <t>GTAV Online   Live Free, Bus Hard</t>
  </si>
  <si>
    <t>Mike and Clownbaby are being pursued by the notorious mass murderer Kenny G. They make friends and drive buses. 
▀▄▀▄▀  GTA BANANA TWINS ▀▄▀▄▀
GTA Banana Twins Episode 1: http://youtu.be/5CRX2EzP0pE
GTA Banana Twins Episode 2: http://youtu.be/3FJPLj3PCJc
GTA Banana Twins Episode 3: http://youtu.be/qtIDNYnWfCs
GTA Banana Twins Episode 4: http://youtu.be/J2JWrEGYV1k
GTA Banana Twins Episode 5: http://youtu.be/Ve20FZYBdYU
GTA Banana Twins Episode 6: http://youtu.be/UYNz42EN_f0
GTA Banana Twins Episode 7: http://youtu.be/U7hZKE_AjKo
GTA Banana Twins Episode 8: http://youtu.be/AIRxbtzwyuc
GTA Banana Twins Episode 9: http://youtu.be/hlu161aKAW8
GTA Banana Twins Episode 10: http://youtu.be/Tys25wc0BoA
GTA Banana Twins Episode 11: http://youtu.be/UI06f8t4ROk
GTA Banana Twins Episode 12: http://youtu.be/qsUzADIC00c
GTA Banana Twins Episode 13: http://youtu.be/TdSLYx-rzYU
GTA Banana Twins Episode 14: https://youtu.be/DxALJQwsmgQ
▀▄▀▄▀ SOCIAL ▀▄▀▄▀
►Twitter: https://twitter.com/OBDMlol
►Twitch: http://www.twitch.tv/obdmlol</t>
  </si>
  <si>
    <t>hWyL4QRpPV0</t>
  </si>
  <si>
    <t>2015 07 28</t>
  </si>
  <si>
    <t>https://youtu.be/KTPXpBX4Bbs</t>
  </si>
  <si>
    <t>Elder Scrolls Online   Goblin Smasher</t>
  </si>
  <si>
    <t>Mike and Clownbaby help a king and kill goblins. I have no idea if this any good. We've been drinking again.
▀▄▀▄▀ SOCIAL ▀▄▀▄▀
►Twitter: https://twitter.com/OBDMlol
►Twitch: http://www.twitch.tv/obdmlol</t>
  </si>
  <si>
    <t>KTPXpBX4Bbs</t>
  </si>
  <si>
    <t>2015 07 19</t>
  </si>
  <si>
    <t>https://youtu.be/DxALJQwsmgQ</t>
  </si>
  <si>
    <t>GTAV Online   Questionable Costs</t>
  </si>
  <si>
    <t>Mike and Clownbaby are back again in GTA V and they are drunk and making friends. Kind of. They always get stabbed in the back. Kind of.  This is not really a Banana Twins episode. But it kind of is. 
▀▄▀▄▀  GTA BANANA TWINS ▀▄▀▄▀
GTA Banana Twins Episode 1: http://youtu.be/5CRX2EzP0pE
GTA Banana Twins Episode 2: http://youtu.be/3FJPLj3PCJc
GTA Banana Twins Episode 3: http://youtu.be/qtIDNYnWfCs
GTA Banana Twins Episode 4: http://youtu.be/J2JWrEGYV1k
GTA Banana Twins Episode 5: http://youtu.be/Ve20FZYBdYU
GTA Banana Twins Episode 6: http://youtu.be/UYNz42EN_f0
GTA Banana Twins Episode 7: http://youtu.be/U7hZKE_AjKo
GTA Banana Twins Episode 8: http://youtu.be/AIRxbtzwyuc
GTA Banana Twins Episode 9: http://youtu.be/hlu161aKAW8
GTA Banana Twins Episode 10: http://youtu.be/Tys25wc0BoA
GTA Banana Twins Episode 11: http://youtu.be/UI06f8t4ROk
GTA Banana Twins Episode 12: http://youtu.be/qsUzADIC00c
GTA Banana Twins Episode 13: http://youtu.be/TdSLYx-rzYU
▀▄▀▄▀ SOCIAL ▀▄▀▄▀
►Twitter: https://twitter.com/OBDMlol
►Twitch: http://www.twitch.tv/obdmlol</t>
  </si>
  <si>
    <t>DxALJQwsmgQ</t>
  </si>
  <si>
    <t>2015 07 14</t>
  </si>
  <si>
    <t>https://youtu.be/bieWY1wbfs8</t>
  </si>
  <si>
    <t>Elder Scrolls Online   Street Life</t>
  </si>
  <si>
    <t>Mike and Jeff are drunk in Elder Scrolls. They dance, fight and steal.
▀▄▀▄▀ SOCIAL ▀▄▀▄▀
►Twitter: https://twitter.com/OBDMlol
►Twitch: http://www.twitch.tv/obdmlol</t>
  </si>
  <si>
    <t>bieWY1wbfs8</t>
  </si>
  <si>
    <t>2015 07 12</t>
  </si>
  <si>
    <t>https://youtu.be/FrTBzkiff0E</t>
  </si>
  <si>
    <t>Project Zomboid v32   Part   12 - Blood Sport</t>
  </si>
  <si>
    <t>Jesse Ventura and Alex Jones are back and are out for revenge. Things don't go as planned.
▀▄▀▄▀ PROJECT ZOMBOID ▀▄▀▄▀
Project Zomboid | Part : 1 - Dead of Winter
https://youtu.be/7Kl19nG3AiI
Project Zomboid | Part : 2 - Dead by Dawn 
https://youtu.be/VuxTOcV2v5Q
Project Zomboid | Part : 3 - Shotgun Blues 
https://youtu.be/D3Tltzgogqs
Project Zomboid | Part : 4 - Crowded House 
https://youtu.be/D3Tltzgogqs
Project Zomboid | Part : 5 - We Are Bandits 
https://youtu.be/k_4kCd8KAM0
Project Zomboid | Part : 6 - Annihilation 
https://youtu.be/36fitNWd5uM
Project Zomboid | Part : 7 - The Brotherhood of Pain 
https://youtu.be/TpCnLcL0FyM
Project Zomboid | Part : 8 - Jailhouse Rock 
https://youtu.be/tNTda2Qd5tQ
Project Zomboid v32 | Part : 9 - The Three Amigos 
https://youtu.be/WJUEg5YbyUk
Project Zomboid v32 | Part : 10 - Voyage Quest 
https://youtu.be/pZoEw23NMi0
Project Zomboid v32 | Part : 11 - Deception 
https://youtu.be/XTf9gOyJnXw
▀▄▀▄▀ SOCIAL ▀▄▀▄▀
►Twitter: https://twitter.com/OBDMlol
►Twitch: http://www.twitch.tv/obdmlol</t>
  </si>
  <si>
    <t>FrTBzkiff0E</t>
  </si>
  <si>
    <t>2015 06 26</t>
  </si>
  <si>
    <t>https://youtu.be/XTf9gOyJnXw</t>
  </si>
  <si>
    <t>Project Zomboid v32   Part   11 - Deception</t>
  </si>
  <si>
    <t>Mike and Clownbaby, along with a new new member meet some people on the road. The Brotherhood of Pain is far too trusting.
Project Zomboid v32 | Part : 8 - The Three Amigos
Mike plays as Jesse Ventura, Jeff as Alex Jones and Joe as David Icke. David Icke gets us into all kinds of trouble and uses all of our supplies. 
▀▄▀▄▀ PROJECT ZOMBOID ▀▄▀▄▀
Project Zomboid | Part : 1 - Dead of Winter
https://youtu.be/7Kl19nG3AiI
Project Zomboid | Part : 2 - Dead by Dawn 
https://youtu.be/VuxTOcV2v5Q
Project Zomboid | Part : 3 - Shotgun Blues 
https://youtu.be/D3Tltzgogqs
Project Zomboid | Part : 4 - Crowded House 
https://youtu.be/D3Tltzgogqs
Project Zomboid | Part : 5 - We Are Bandits 
https://youtu.be/k_4kCd8KAM0
Project Zomboid | Part : 6 - Annihilation 
https://youtu.be/36fitNWd5uM
Project Zomboid | Part : 7 - The Brotherhood of Pain 
https://youtu.be/TpCnLcL0FyM
Project Zomboid | Part : 8 - Jailhouse Rock 
https://youtu.be/tNTda2Qd5tQ
Project Zomboid v32 | Part : 9 - The Three Amigos 
https://youtu.be/WJUEg5YbyUk
Project Zomboid v32 | Part : 10 - Voyage Quest 
https://youtu.be/pZoEw23NMi0
▀▄▀▄▀ SOCIAL ▀▄▀▄▀
►Twitter: https://twitter.com/OBDMlol
►Twitch: http://www.twitch.tv/obdmlol
https://youtu.be/WJUEg5YbyUk?t=25m16s</t>
  </si>
  <si>
    <t>XTf9gOyJnXw</t>
  </si>
  <si>
    <t>2015 06 17</t>
  </si>
  <si>
    <t>https://youtu.be/pZoEw23NMi0</t>
  </si>
  <si>
    <t>Project Zomboid v32   Part   10 - Voyage Quest</t>
  </si>
  <si>
    <t>Jesse Ventura and Alex Jones are being shadowed by another player. Zombies are on the move as there is a lot of loud noise. The last 13min of the video has a fairly intense video battle.
▀▄▀▄▀ PROJECT ZOMBOID ▀▄▀▄▀
Project Zomboid | Part : 1 - Dead of Winter
https://youtu.be/7Kl19nG3AiI
Project Zomboid | Part : 2 - Dead by Dawn 
https://youtu.be/VuxTOcV2v5Q
Project Zomboid | Part : 3 - Shotgun Blues 
https://youtu.be/D3Tltzgogqs
Project Zomboid | Part : 4 - Crowded House 
https://youtu.be/D3Tltzgogqs
Project Zomboid | Part : 5 - We Are Bandits 
https://youtu.be/k_4kCd8KAM0
Project Zomboid | Part : 6 - Annihilation 
https://youtu.be/36fitNWd5uM
Project Zomboid | Part : 7 - The Brotherhood of Pain 
https://youtu.be/TpCnLcL0FyM
Project Zomboid | Part : 8 - Jailhouse Rock 
https://youtu.be/tNTda2Qd5tQ
Project Zomboid v32 | Part : 9 - The Three Amigos 
https://youtu.be/WJUEg5YbyUk
▀▄▀▄▀ SOCIAL ▀▄▀▄▀
►Twitter: https://twitter.com/OBDMlol
►Twitch: http://www.twitch.tv/obdmlol</t>
  </si>
  <si>
    <t>pZoEw23NMi0</t>
  </si>
  <si>
    <t>2015 06 14</t>
  </si>
  <si>
    <t>https://youtu.be/WJUEg5YbyUk</t>
  </si>
  <si>
    <t>Project Zomboid v32   Part   9 - The Three Amigos</t>
  </si>
  <si>
    <t>Mike plays as Jesse Ventura, Jeff as Alex Jones and Joe as David Icke. David Icke gets them into all kinds of trouble and uses all of our supplies. He's really screws everyone over.
▀▄▀▄▀ PROJECT ZOMBOID ▀▄▀▄▀
Project Zomboid | Part : 1 - Dead of Winter
https://youtu.be/7Kl19nG3AiI
Project Zomboid | Part : 2 - Dead by Dawn 
https://youtu.be/VuxTOcV2v5Q
Project Zomboid | Part : 3 - Shotgun Blues 
https://youtu.be/D3Tltzgogqs
Project Zomboid | Part : 4 - Crowded House 
https://youtu.be/D3Tltzgogqs
Project Zomboid | Part : 5 - We Are Bandits 
https://youtu.be/k_4kCd8KAM0
Project Zomboid | Part : 6 - Annihilation 
https://youtu.be/36fitNWd5uM
Project Zomboid | Part : 7 - The Brotherhood of Pain 
https://youtu.be/TpCnLcL0FyM
Project Zomboid | Part : 8 - Jailhouse Rock 
https://youtu.be/tNTda2Qd5tQ
▀▄▀▄▀ SOCIAL ▀▄▀▄▀
►Twitter: https://twitter.com/OBDMlol
►Twitch: http://www.twitch.tv/obdmlol</t>
  </si>
  <si>
    <t>WJUEg5YbyUk</t>
  </si>
  <si>
    <t>2015 06 12</t>
  </si>
  <si>
    <t>https://youtu.be/8ydYUfQFBZM</t>
  </si>
  <si>
    <t>SMITE Beta   xBox One   First Impressions</t>
  </si>
  <si>
    <t>Mike plays SMITE for the first time and gives his thoughts. Or just read them right here: he kind of likes it. There, that's it. No need to watch the video.
▀▄▀▄▀ SOCIAL ▀▄▀▄▀
►Twitter: https://twitter.com/OBDMlol
►Twitch: http://www.twitch.tv/obdmlol</t>
  </si>
  <si>
    <t>8ydYUfQFBZM</t>
  </si>
  <si>
    <t>2015 06 08</t>
  </si>
  <si>
    <t>https://youtu.be/tNTda2Qd5tQ</t>
  </si>
  <si>
    <t>Project Zomboid   Part   8 - Jailhouse Rock</t>
  </si>
  <si>
    <t>Mike and Clownbaby spawn into the police station thinking they'd be safe in a jail cell. I mean, what's safer than a jail? Things go bad rather quickly.
▀▄▀▄▀ PROJECT ZOMBOID ▀▄▀▄▀
Project Zomboid | Part : 1 - Dead of Winter
https://youtu.be/7Kl19nG3AiI
Project Zomboid | Part : 2 - Dead by Dawn 
https://youtu.be/VuxTOcV2v5Q
Project Zomboid | Part : 3 - Shotgun Blues 
https://youtu.be/D3Tltzgogqs
Project Zomboid | Part : 4 - Crowded House 
https://youtu.be/D3Tltzgogqs
Project Zomboid | Part : 5 - We Are Bandits 
https://youtu.be/k_4kCd8KAM0
Project Zomboid | Part : 6 - Annihilation 
https://youtu.be/36fitNWd5uM
Project Zomboid | Part : 7 - The Brotherhood of Pain 
https://youtu.be/TpCnLcL0FyM
▀▄▀▄▀ SOCIAL ▀▄▀▄▀
►Twitter: https://twitter.com/OBDMlol
►Twitch: http://www.twitch.tv/obdmlol</t>
  </si>
  <si>
    <t>tNTda2Qd5tQ</t>
  </si>
  <si>
    <t>2015 05 30</t>
  </si>
  <si>
    <t>https://youtu.be/TpCnLcL0FyM</t>
  </si>
  <si>
    <t>Project Zomboid   Part   7 - The Brotherhood of Pain</t>
  </si>
  <si>
    <t>Mike and Clownbaby recruit the first member to their gang, The Brotherhood of Pain. They get ambushed by other players and things go south quickly. 
Oh yeah, Mike can't read well ...
▀▄▀▄▀ PROJECT ZOMBOID ▀▄▀▄▀
Project Zomboid | Part : 1 - Dead of Winter
https://youtu.be/7Kl19nG3AiI
Project Zomboid | Part : 2 - Dead by Dawn 
https://youtu.be/VuxTOcV2v5Q
Project Zomboid | Part : 3 - Shotgun Blues 
https://youtu.be/D3Tltzgogqs
Project Zomboid | Part : 4 - Crowded House 
https://youtu.be/D3Tltzgogqs
Project Zomboid | Part : 5 - We Are Bandits 
https://youtu.be/k_4kCd8KAM0
Project Zomboid | Part : 6 - Annihilation 
https://youtu.be/36fitNWd5uM
▀▄▀▄▀ SOCIAL ▀▄▀▄▀
►Twitter: https://twitter.com/OBDMlol
►Twitch: http://www.twitch.tv/obdmlol</t>
  </si>
  <si>
    <t>TpCnLcL0FyM</t>
  </si>
  <si>
    <t>2015 05 27</t>
  </si>
  <si>
    <t>https://youtu.be/36fitNWd5uM</t>
  </si>
  <si>
    <t>Project Zomboid   Part   6 - Annihilation</t>
  </si>
  <si>
    <t>Mike and Clownbaby kill 80+ zombies in about 10 minutes. They also make it to West Point and find a home.
▀▄▀▄▀ PROJECT ZOMBOID ▀▄▀▄▀
Project Zomboid | Part : 1 - Dead of Winter
https://youtu.be/7Kl19nG3AiI
Project Zomboid | Part : 2 - Dead by Dawn 
https://youtu.be/VuxTOcV2v5Q
Project Zomboid | Part : 3 - Shotgun Blues 
https://youtu.be/D3Tltzgogqs
Project Zomboid | Part : 4 - Crowded House 
https://youtu.be/D3Tltzgogqs
Project Zomboid | Part : 5 - We Are Bandits 
https://youtu.be/k_4kCd8KAM0
▀▄▀▄▀ SOCIAL ▀▄▀▄▀
►Twitter: https://twitter.com/OBDMlol
►Twitch: http://www.twitch.tv/obdmlol</t>
  </si>
  <si>
    <t>36fitNWd5uM</t>
  </si>
  <si>
    <t>2015 05 26</t>
  </si>
  <si>
    <t>https://youtu.be/k_4kCd8KAM0</t>
  </si>
  <si>
    <t>Project Zomboid   Part   5 - We Are Bandits</t>
  </si>
  <si>
    <t>Mike and Clownbaby travel the railroad in hopes to find a better home and they do. And then they loot it.
▀▄▀▄▀ PROJECT ZOMBOID ▀▄▀▄▀
Project Zomboid | Part : 1 - Dead of Winter
https://youtu.be/7Kl19nG3AiI
Project Zomboid | Part : 2 - Dead by Dawn 
https://youtu.be/VuxTOcV2v5Q
Project Zomboid | Part : 3 - Shotgun Blues 
https://youtu.be/D3Tltzgogqs
Project Zomboid | Part : 4 - Crowded House 
https://youtu.be/D3Tltzgogqs
▀▄▀▄▀ SOCIAL ▀▄▀▄▀
► Twitter: https://twitter.com/OBDMlol
► Twitch: http://www.twitch.tv/obdmlol</t>
  </si>
  <si>
    <t>k_4kCd8KAM0</t>
  </si>
  <si>
    <t>2015 05 25</t>
  </si>
  <si>
    <t>https://youtu.be/TPwumsIBt6A</t>
  </si>
  <si>
    <t>Team Speak Live   Episode 003   Mad Max, Feminism &amp; Super Hero Overload</t>
  </si>
  <si>
    <t>Mike is talks to his old friend, Michael and they talk about Fury Road, the current state of comic movies and strong females. 
=== SOCIAL ===
Twitter: https://twitter.com/OBDMlol
Twitch: http://www.twitch.tv/obdmlol</t>
  </si>
  <si>
    <t>TPwumsIBt6A</t>
  </si>
  <si>
    <t>2015 05 23</t>
  </si>
  <si>
    <t>https://youtu.be/lrWZ_m2404E</t>
  </si>
  <si>
    <t>Project Zomboid   Part   4 - Crowded House</t>
  </si>
  <si>
    <t>Mike and Clownbaby try to take back their house while it is surrounded by zombies. 
▀▄▀▄▀  PROJECT ZOMBOID ▀▄▀▄▀
Project Zomboid | Part : 1 - Dead of Winter
https://youtu.be/7Kl19nG3AiI
Project Zomboid | Part : 2 - Dead by Dawn 
https://youtu.be/VuxTOcV2v5Q
Project Zomboid | Part : 3 - Shotgun Blues 
https://youtu.be/D3Tltzgogqs
=== SOCIAL ===
Twitter: https://twitter.com/OBDMlol
Twitch: http://www.twitch.tv/obdmlol</t>
  </si>
  <si>
    <t>lrWZ_m2404E</t>
  </si>
  <si>
    <t>2015 05 15</t>
  </si>
  <si>
    <t>https://youtu.be/D3Tltzgogqs</t>
  </si>
  <si>
    <t>Project Zomboid   Part   3 - Shotgun Blues</t>
  </si>
  <si>
    <t>Mike makes some poor choices using guns in Project Zomboid. Lessons learned ... kinda.
Twitter: https://twitter.com/OBDMlol
Twitch: http://www.twitch.tv/obdmlol</t>
  </si>
  <si>
    <t>D3Tltzgogqs</t>
  </si>
  <si>
    <t>2015 05 13</t>
  </si>
  <si>
    <t>https://youtu.be/VuxTOcV2v5Q</t>
  </si>
  <si>
    <t>Project Zomboid   Part   2 - Dead by Dawn</t>
  </si>
  <si>
    <t>Mike and Clownbaby are struggling in PZ. There are deaths and there are fights. 
Twitter: https://twitter.com/OBDMlol
Twitch: http://www.twitch.tv/obdmlol</t>
  </si>
  <si>
    <t>VuxTOcV2v5Q</t>
  </si>
  <si>
    <t>2015 05 10</t>
  </si>
  <si>
    <t>https://youtu.be/7Kl19nG3AiI</t>
  </si>
  <si>
    <t>Project Zomboid   Part   1 - Dead of Winter</t>
  </si>
  <si>
    <t>Mike and Clownbaby join up in Project Zombod. They battle zombies and the elements. They play overweight dumbasses who barely can read. Things don't go well.
Twitter: https://twitter.com/OBDMlol
Twitch: http://www.twitch.tv/obdmlol</t>
  </si>
  <si>
    <t>7Kl19nG3AiI</t>
  </si>
  <si>
    <t>2015 05 09</t>
  </si>
  <si>
    <t>https://youtu.be/fSHPNTe_a8E</t>
  </si>
  <si>
    <t>SM7B vs SM58   OBDM vLog 05</t>
  </si>
  <si>
    <t>Mike compares the the SM7B, SM58 and the Electro-Voice microphones. Mike is running all mic through a DBX 286x pre-amp, Aphex Exciter and Adobe Audition.
Twitter: https://twitter.com/OBDMlol
Twitch: http://www.twitch.tv/obdmlol</t>
  </si>
  <si>
    <t>fSHPNTe_a8E</t>
  </si>
  <si>
    <t>2015 05 08</t>
  </si>
  <si>
    <t>https://youtu.be/HlVZJxIvUeU</t>
  </si>
  <si>
    <t>GTAV Online   The Hairport</t>
  </si>
  <si>
    <t>Mike and Clowbaby are drunk and playing GTA5 again. There are some stupid glitches and some dude keeps killing them. Shit is crazy 24/7
Twitter: https://twitter.com/OBDMlol
Twitch: http://www.twitch.tv/obdmlol</t>
  </si>
  <si>
    <t>HlVZJxIvUeU</t>
  </si>
  <si>
    <t>2015 05 05</t>
  </si>
  <si>
    <t>https://youtu.be/GpA2hAt0KO0</t>
  </si>
  <si>
    <t>Heroes of the Storm   First Time Fail</t>
  </si>
  <si>
    <t>Mike plays Blizzard's Heroes of the Storm for the first time. He's new to Mobas and sucks. He brings down his entire team.
Twitter: https://twitter.com/OBDMlol
Twitch: http://www.twitch.tv/obdmlol</t>
  </si>
  <si>
    <t>GpA2hAt0KO0</t>
  </si>
  <si>
    <t>2015 05 03</t>
  </si>
  <si>
    <t>https://youtu.be/2oAkamoGqUg</t>
  </si>
  <si>
    <t xml:space="preserve">Audio Setup for Podcasting &amp; Gaming   Exciter Reviews   OBDM vLog 04  </t>
  </si>
  <si>
    <t>Mike goes over his podcasting and audio set up. He also compares the Aphex Exciter to the BBE as well the Cloudlifter. He blabblers on and on and it may not be coherent at times.
--------------------------------MIKE'S AUDIO SET UP------------------
-- Shure SM7B Vocal Dynamic Microphone --
http://www.amazon.com/Shure-SM7B-Dynamic-Microphone-Cardioid/dp/B0002E4Z8M/ref=sr_1_1?ie=UTF8&amp;qid=1430675461&amp;sr=8-1&amp;keywords=sm7b
-- DBX 286s Microphone Pre-amp Processor --
http://www.amazon.com/DBX-286s-Microphone-Pre-amp-Processor/dp/B004LWH79A/ref=sr_1_1?ie=UTF8&amp;qid=1430675545&amp;sr=8-1&amp;keywords=dbx+mic+preamp
-- BEHRINGER XENYX X1204USB --
http://www.amazon.com/Behringer-X1204USB-BEHRINGER-XENYX/dp/B0039PPW60/ref=sr_1_13?ie=UTF8&amp;qid=1430675498&amp;sr=8-13&amp;keywords=mixer+audio
-- Aphex Exciter Rack Mount Exciter Processor --
http://www.amazon.com/Aphex-Exciter-Rack-Mount-Processor/dp/B004NDHWN8/ref=sr_1_1?ie=UTF8&amp;qid=1430675583&amp;sr=8-1&amp;keywords=aphex+exciter
-- BEHRINGER COMPOSER PRO-XL MDX2600 --
http://www.amazon.com/Behringer-MDX2600-BEHRINGER-COMPOSER-PRO-XL/dp/B0002E4ZKU/ref=sr_1_3?ie=UTF8&amp;qid=1430675635&amp;sr=8-3&amp;keywords=audio+compressor
-- TASCAM DR-100mkII 2-Channel Portable Digital Recorder --
http://www.amazon.com/DR-100mkII-2-Channel-Portable-Digital-Recorder/dp/B006JVNTXO/ref=sr_1_1?ie=UTF8&amp;qid=1430675682&amp;sr=8-1&amp;keywords=tascam+dr-100
-- Behringer HA4700 High-Power 4-Channel Headphones Amplifier --
http://www.amazon.com/Behringer-HA4700-High-Power-4-Channel-Headphones/dp/B0006B05W6/ref=sr_1_7?ie=UTF8&amp;qid=1430675792&amp;sr=8-7&amp;keywords=BEHRINGER+powerplay
**********LINKS************
Podcast: http://ourbigdumbmouth.com/  
               iTunes: OBDM
Twitter: https://twitter.com/OBDMlol
Twitch: http://www.twitch.tv/obdmlol</t>
  </si>
  <si>
    <t>2oAkamoGqUg</t>
  </si>
  <si>
    <t>2015 05 01</t>
  </si>
  <si>
    <t>https://youtu.be/a5bnjrRFKHU</t>
  </si>
  <si>
    <t>GTAV Online   RedNeck Uber</t>
  </si>
  <si>
    <t>Mike and Clownbaby are extremely drunk and doing a few Uber runs. They are trying to pick up a very special person.
Twitter: https://twitter.com/OBDMlol
Twitch: http://www.twitch.tv/obdmlol</t>
  </si>
  <si>
    <t>a5bnjrRFKHU</t>
  </si>
  <si>
    <t>2015 04 25</t>
  </si>
  <si>
    <t>https://youtu.be/hMLVFocWXfY</t>
  </si>
  <si>
    <t>GTA5 Online   Heist   Get to the Bus - Prison Break part 2</t>
  </si>
  <si>
    <t>Mike is joined by Guy LaRoe, Fireball and tKillw for this Heist to steal a bus. They all suck and fail hard. In the fail
Part 1: https://youtu.be/HD6iKyL-QpA
Twitter: https://twitter.com/OBDMlol
Twitch: http://www.twitch.tv/obdmlol</t>
  </si>
  <si>
    <t>hMLVFocWXfY</t>
  </si>
  <si>
    <t>2015 04 23</t>
  </si>
  <si>
    <t>https://youtu.be/HD6iKyL-QpA</t>
  </si>
  <si>
    <t>GTA5 Online   Heist   Get to the Plane - Prison Break part 1</t>
  </si>
  <si>
    <t>Mike is joined by Guy LaRoe, Fireball and tKillw for this Heist to steal a plane. Wow do they make some bad choices ... but it all kind of works out.
Twitter: https://twitter.com/OBDMlol
Twitch: http://www.twitch.tv/obdmlol</t>
  </si>
  <si>
    <t>HD6iKyL-QpA</t>
  </si>
  <si>
    <t>2015 04 21</t>
  </si>
  <si>
    <t>https://youtu.be/atrR1ZPGxZ8</t>
  </si>
  <si>
    <t>Neverwinter Episode 01   Close to the Crown</t>
  </si>
  <si>
    <t>Mike and Bradford join the world and Neverwinter, D&amp;D on xBox One and quest hard! Mike is playing as Terry Butterfoot, a halfling who was run out of Waterdeep for questionable activities. Bradford is playing Mavlin, a dark elf.
They take back the crown
Twitter: https://twitter.com/OBDMlol
Twitch: http://www.twitch.tv/obdmlol</t>
  </si>
  <si>
    <t>atrR1ZPGxZ8</t>
  </si>
  <si>
    <t>2015 04 19</t>
  </si>
  <si>
    <t>https://youtu.be/3KbJv_P3owQ</t>
  </si>
  <si>
    <t>GTA5 Online - The Insurgent</t>
  </si>
  <si>
    <t>Mike is back in GTA5 and making friends. = with Guy LaRoe and Phantom pick him up in The Insurgent. They then go on an all out rampage while dealing with insane teleporting lag. 
Twitter: https://twitter.com/OBDMlol
Twitch: http://www.twitch.tv/obdmlol</t>
  </si>
  <si>
    <t>3KbJv_P3owQ</t>
  </si>
  <si>
    <t>2015 04 16</t>
  </si>
  <si>
    <t>https://youtu.be/K-3v1NZSV2I</t>
  </si>
  <si>
    <t>Battlefield Hardline   Hold the Door!!!</t>
  </si>
  <si>
    <t>Mike and Clownbaby play what could be, one of, the quickest conquests games ever played. My GOD!!! We basically just trying to fire bomb the door and use the riot shield.
Twitter: https://twitter.com/OBDMlol
Twitch: http://www.twitch.tv/obdmlol</t>
  </si>
  <si>
    <t>K-3v1NZSV2I</t>
  </si>
  <si>
    <t>2015 04 13</t>
  </si>
  <si>
    <t>https://youtu.be/Ko0o34ImXec</t>
  </si>
  <si>
    <t>Battlefield Hardline   Do The Loop</t>
  </si>
  <si>
    <t>Mike and Clownbaby basically drive around a fountain for 8mins during a conquest match. It doesn't sound like much but it could be the best tactic every devised. It's pretty funny. And stupid.
Twitter: https://twitter.com/OBDMlol
Twitch: http://www.twitch.tv/obdmlol</t>
  </si>
  <si>
    <t>Ko0o34ImXec</t>
  </si>
  <si>
    <t>2015 04 08</t>
  </si>
  <si>
    <t>https://youtu.be/N12IdGMgWsQ</t>
  </si>
  <si>
    <t>Battlefield Hardline   The Transporter</t>
  </si>
  <si>
    <t>Mike is trying to master the Transport Helicopter and is doing a pretty good job besides all those crashes. The Transport Helicopter is a powerful vehicle that can change the tide of any battle.
Twitter: https://twitter.com/OBDMlol
Twitch: http://www.twitch.tv/obdmlol</t>
  </si>
  <si>
    <t>N12IdGMgWsQ</t>
  </si>
  <si>
    <t>2015 04 05</t>
  </si>
  <si>
    <t>https://youtu.be/Er-leiPnsI0</t>
  </si>
  <si>
    <t>Project Zomboid   Running Scared</t>
  </si>
  <si>
    <t>Mike does a horrible job at staying alive and killing zombies. His character is drunk, cold and alone. The the gods aren't with him.
Twitter: https://twitter.com/OBDMlol
Twitch: http://www.twitch.tv/obdmlol</t>
  </si>
  <si>
    <t>Er-leiPnsI0</t>
  </si>
  <si>
    <t>2015 04 03</t>
  </si>
  <si>
    <t>https://youtu.be/j0uTSX4uNxY</t>
  </si>
  <si>
    <t>Battlefield Hardline   Flame On</t>
  </si>
  <si>
    <t>Mike and Clownbaby play some Heist and use a lot of molotov cocktails. Mike is using battle rifles while Clownbaby is using the k10.
Twitter: https://twitter.com/OBDMlol
Twitch: http://www.twitch.tv/obdmlol</t>
  </si>
  <si>
    <t>j0uTSX4uNxY</t>
  </si>
  <si>
    <t>2015 04 01</t>
  </si>
  <si>
    <t>https://youtu.be/uCoV7BczmWs</t>
  </si>
  <si>
    <t>Team Speak Live   Episode 002   The Elusive Caller</t>
  </si>
  <si>
    <t>Mike opens up the phones lines while on Twitch. He's been drinking again and Clownbaby is along for the ride. Some kids with strange voices call up. Mike gets more and more drunk as the episode goes on. 
at 13:20 Uncle Paul and Mike are talking about the current state of Opie and Jimmy
Twitter: https://twitter.com/OBDMlol
Twitch: http://www.twitch.tv/obdmlol</t>
  </si>
  <si>
    <t>uCoV7BczmWs</t>
  </si>
  <si>
    <t>2015 03 29</t>
  </si>
  <si>
    <t>https://youtu.be/ibVLM5LIqKs</t>
  </si>
  <si>
    <t>Battlefield Hardline   Road Warriors</t>
  </si>
  <si>
    <t>Mike and Clownbaby are Road Raging in Hotewire.  Step on it Stephanie!!
Naked Gun : Go for it : https://youtu.be/Tz6A6t55qXk?t=1m52s
Twitter: https://twitter.com/OBDMlol
Twitch: http://www.twitch.tv/obdmlol</t>
  </si>
  <si>
    <t>ibVLM5LIqKs</t>
  </si>
  <si>
    <t>2015 03 28</t>
  </si>
  <si>
    <t>https://youtu.be/lhUM54vYdzQ</t>
  </si>
  <si>
    <t>GTA 5 Online   The Angry GTA Kid</t>
  </si>
  <si>
    <t>OBDM is pretty drunk and joined in studio by DirtyKungFu and MLZBIRD. At 4:33 the audio is insane. Overall the audio is annoying and funny.
Twitter: https://twitter.com/OBDMlol
Twitch: http://www.twitch.tv/obdmlol</t>
  </si>
  <si>
    <t>lhUM54vYdzQ</t>
  </si>
  <si>
    <t>2015 03 26</t>
  </si>
  <si>
    <t>https://youtu.be/w3i5ijrXy0g</t>
  </si>
  <si>
    <t>Battlefield Hardline   DRUNK SQUAD Up</t>
  </si>
  <si>
    <t>Mike and his entire squad are drunk. Some are very drunk. We try some Hotwire + Heist, drunk.
Twitter: https://twitter.com/OBDMlol
Twitch: http://www.twitch.tv/obdmlol</t>
  </si>
  <si>
    <t>w3i5ijrXy0g</t>
  </si>
  <si>
    <t>2015 03 24</t>
  </si>
  <si>
    <t>https://youtu.be/LHunUjiJhj0</t>
  </si>
  <si>
    <t>Battlefield Hardline   Hotwire   Horn Blasters!!!</t>
  </si>
  <si>
    <t>Mike and Clownbaby are annoying pretty much everyone in Battlefield Hardline by constantly honking their horn.
Twitter: https://twitter.com/OBDMlol
Twitch: http://www.twitch.tv/obdmlol</t>
  </si>
  <si>
    <t>LHunUjiJhj0</t>
  </si>
  <si>
    <t>https://youtu.be/cf3i2hVaXpM</t>
  </si>
  <si>
    <t>Battlefield Hardline   Heist   Bank Job + The Block</t>
  </si>
  <si>
    <t>Mike and Clownbaby do their best to play Battlefield Hardline well. Mike thinks the bank is a library ... so yeah. There's some great action in the map The Block. 
Mike is running the Operator class with the ACWR. 
Clownbaby is running as a Mechanic. He uses the default submachine gun plus Incendiary Devices. He loves fire.
Twitter: https://twitter.com/OBDMlol
Twitch: http://www.twitch.tv/obdmlol</t>
  </si>
  <si>
    <t>cf3i2hVaXpM</t>
  </si>
  <si>
    <t>2015 03 22</t>
  </si>
  <si>
    <t>https://youtu.be/c6Na29qSxds</t>
  </si>
  <si>
    <t>Battlefield Hardline   Conquest Large   Dust Bowl + Mechanic</t>
  </si>
  <si>
    <t>Mike and DirtyKungFu are still figuring out Battlefield Hardline. Mike takes to the air in the transport helicopter a few times and things don’t often go well. 
Twitter: https://twitter.com/OBDMlol
Twitch: http://www.twitch.tv/obdmlol</t>
  </si>
  <si>
    <t>c6Na29qSxds</t>
  </si>
  <si>
    <t>2015 03 19</t>
  </si>
  <si>
    <t>https://youtu.be/wswwb09ueRE</t>
  </si>
  <si>
    <t>GTA Heist GTA 5 Online   Heist   The Humane Labs Raid</t>
  </si>
  <si>
    <t>Mike, JJ, and AverageRanger make a heist on the Humane Lab. For some reason, Mike says he can pilot a helicopter. Things don't go well. We try this mission 2 times.
Twitter: https://twitter.com/OBDMlol
Twitch: http://www.twitch.tv/obdmlol</t>
  </si>
  <si>
    <t>wswwb09ueRE</t>
  </si>
  <si>
    <t>2015 03 18</t>
  </si>
  <si>
    <t>https://youtu.be/GqAuAlNCe0Y</t>
  </si>
  <si>
    <t>GTA 5 Online   House Party</t>
  </si>
  <si>
    <t>Mike trying to start a party at his apartment in real life and in GTA5, on St. Patrick’s Day. In the studio with Mike are: dirtykungfu and mlzbird.
We’ve all be drinking in real life.
This GTA5 video is a pre-party before a big heist mission. 
Twitter: https://twitter.com/OBDMlol
Twitch: http://www.twitch.tv/obdmlol
mlzbird’s Twitch: http://www.twitch.tv/mlzbird</t>
  </si>
  <si>
    <t>GqAuAlNCe0Y</t>
  </si>
  <si>
    <t>2015 03 15</t>
  </si>
  <si>
    <t>https://youtu.be/jx60BWMZvzA</t>
  </si>
  <si>
    <t>Besiege   Introduction &amp; Fun Gameplay</t>
  </si>
  <si>
    <t>Mike does a little introduction for the game Besiege, an early access game on Steam. Besiege is a physics based building game in which you construct medieval siege engines and lay waste to immense fortresses and soldiers. There are some really amazing machines build in Besiege, but Mike builds stupid, goofy ones.
It's really a fun game and there will be more videos posted on this game. 
****LINKS****
Besiege: http://store.steampowered.com/app/346010/
Twitter: https://twitter.com/OBDMlol
Twitch: http://www.twitch.tv/obdmlol</t>
  </si>
  <si>
    <t>jx60BWMZvzA</t>
  </si>
  <si>
    <t>2015 03 12</t>
  </si>
  <si>
    <t>https://youtu.be/8_PWzlPHqdI</t>
  </si>
  <si>
    <t>GTA 5 Online   Bus Hard 3   With a Vengeance - part 2</t>
  </si>
  <si>
    <t>Mike completes his quest to get his bus back. He has continued help for the southern kid. Things are back and forth and the battle rages on in this epic finale.
Twitter: https://twitter.com/OBDMlol
Twitch: http://www.twitch.tv/obdmlol</t>
  </si>
  <si>
    <t>8_PWzlPHqdI</t>
  </si>
  <si>
    <t>2015 03 11</t>
  </si>
  <si>
    <t>https://youtu.be/wrnsvGIO--g</t>
  </si>
  <si>
    <t>GTA 5 Online   Heist Gameplay   Steal the Titan</t>
  </si>
  <si>
    <t>Mike takes his first look at to Heist online from Lester then gets right into a the mission “Steal the Titan”. There’s not much commentary. This video shows the importance of having a good crew and knowing how to fly. They try the mission twice in a row. It really shouldn’t be this hard …
Links:
Twitter: https://twitter.com/OBDMlol
Twitch: http://www.twitch.tv/obdmlol</t>
  </si>
  <si>
    <t>wrnsvGIO--g</t>
  </si>
  <si>
    <t>2015 03 10</t>
  </si>
  <si>
    <t>https://youtu.be/8pfKnNc24N8</t>
  </si>
  <si>
    <t>GTA 5 Online   Bus Hard 3   With a Vengeance - part 1</t>
  </si>
  <si>
    <t>Mike is back and it's his time to shine while running the bus routes. He loves public transportation and loves buses, but his bus is taken from him. He does everything to get it back in part 1, but fails.
Twitter: https://twitter.com/OBDMlol
Twitch: http://www.twitch.tv/obdmlol</t>
  </si>
  <si>
    <t>8pfKnNc24N8</t>
  </si>
  <si>
    <t>2015 03 09</t>
  </si>
  <si>
    <t>https://youtu.be/tEAZ6xy1ae8</t>
  </si>
  <si>
    <t>Project Zomboid   Survival FAIL</t>
  </si>
  <si>
    <t>Mike plays Project Zomboid a Steam early access, zombie RPG survival game. In this game, he plays a Kevin Peckerfield, a former Lowe's employee who is overweight and who is also agoraphobic and claustrophobic. He searching the city, looking for hope and food.
http://projectzomboid.com/
Twitter: https://twitter.com/OBDMlol
Twitch: http://www.twitch.tv/obdmlol</t>
  </si>
  <si>
    <t>tEAZ6xy1ae8</t>
  </si>
  <si>
    <t>2015 03 07</t>
  </si>
  <si>
    <t>https://youtu.be/H40K1SjadOM</t>
  </si>
  <si>
    <t>GTA 5 Online   The Crying Game</t>
  </si>
  <si>
    <t>In this episode Mike is an Uber driver, just trying to make a living in GTA5. He finally picks up his first customer and things do not appear what they seem. Mike knows all there is to know about the the Crying Game. It's pretty funny.
###########   Mike’s References in game   ###########
0:50 - “Bikini Girl”  | “Pretty Cool, huh?” - Opie &amp; Anthony: http://youtu.be/YAiUV6chXt0
1:50 - “They Fooled Me Jerry” - Seinfeld : http://www.seinfeldscripts.com/ThePilot2.html
4:48 - "Spanish Fly" - Bill Cosby - https://www.youtube.com/watch?v=LAorIG6MZnc
The Episode Title :  “The Crying Game” - http://en.wikipedia.org/wiki/The_Crying_Game
The Episode Graphic : “Driving Miss Daisy” - http://youtu.be/BR0oZ2pnhyg
###########   End References   ###########
Links:
Twitter: https://twitter.com/OBDMlol
Twitch: http://www.twitch.tv/obdmlol
Podcast Website: http://ourbigdumbmouth.com</t>
  </si>
  <si>
    <t>H40K1SjadOM</t>
  </si>
  <si>
    <t>2015 03 04</t>
  </si>
  <si>
    <t>https://youtu.be/kdbUA2T96NQ</t>
  </si>
  <si>
    <t>OBDM vLog 03   Mike talks about Twitch, Spock and Star Trek</t>
  </si>
  <si>
    <t>Mike talks about starting up this Twitch.tv talk show called "Team Speak Live" and talking callers live.
He then goes on to talk about Star Trek the Next Generation along with Spock.
Everything winds down with Mike yelling about "How Not To Be Successful" on youTube.
The TNG Episode Mike was talking about, featuring Spock: "Unification" - S5E7 
Trailer Live - http://youtu.be/KQGK3aF88QI
Spock Vs. Q - http://youtu.be/3kTlGmmU4ao
Twitter: https://twitter.com/OBDMlol
Twitch: http://www.twitch.tv/obdmlol</t>
  </si>
  <si>
    <t>kdbUA2T96NQ</t>
  </si>
  <si>
    <t>2015 03 01</t>
  </si>
  <si>
    <t>https://youtu.be/V6oVVV84c-Q</t>
  </si>
  <si>
    <t>GTA 5 Online - The Banana Twins - Episode 14   SkyScraper Landing</t>
  </si>
  <si>
    <t>Mike and Clownbaby trying to land air planes on top of Skyscrapers. They fail many many times. There's a lot of noise from other gamers, but it's a fun episode. 
GTA Banana Twins Episode 1: http://youtu.be/5CRX2EzP0pE
GTA Banana Twins Episode 2: http://youtu.be/3FJPLj3PCJc
GTA Banana Twins Episode 3: http://youtu.be/qtIDNYnWfCs
GTA Banana Twins Episode 4: http://youtu.be/J2JWrEGYV1k
GTA Banana Twins Episode 5: http://youtu.be/Ve20FZYBdYU
GTA Banana Twins Episode 6: http://youtu.be/UYNz42EN_f0
GTA Banana Twins Episode 7: http://youtu.be/U7hZKE_AjKo
GTA Banana Twins Episode 8: http://youtu.be/AIRxbtzwyuc
GTA Banana Twins Episode 9: http://youtu.be/hlu161aKAW8
GTA Banana Twins Episode 10: http://youtu.be/Tys25wc0BoA
GTA Banana Twins Episode 11: http://youtu.be/UI06f8t4ROk
GTA Banana Twins Episode 12: http://youtu.be/qsUzADIC00c
GTA Banana Twins Episode 13: http://youtu.be/TdSLYx-rzYU
Twitter: https://twitter.com/OBDMlol
Twitch: http://www.twitch.tv/obdmlol</t>
  </si>
  <si>
    <t>V6oVVV84c-Q</t>
  </si>
  <si>
    <t>2015 02 26</t>
  </si>
  <si>
    <t>https://youtu.be/8TGip1YviTA</t>
  </si>
  <si>
    <t>GTA 5 Online   The Prune Brothers   Incompetent Killers</t>
  </si>
  <si>
    <t>Mike &amp; Bradford AKA The Prune Brothers, could be two of the worse GTA players in the history of GTA. They are completely incompetent at killing other players. But they have fun.</t>
  </si>
  <si>
    <t>8TGip1YviTA</t>
  </si>
  <si>
    <t>2015 02 24</t>
  </si>
  <si>
    <t>https://youtu.be/CX_uJhubVrQ</t>
  </si>
  <si>
    <t>GTA 5   Stupid Arnold Troll</t>
  </si>
  <si>
    <t>Mike was forced to use the Arnold Schwarzenegger soundboard in GTA5 online when a few kids (who he happened to be in a party with for some unknown reason) would not shut up. Sure, he could have muted them, but where's the fun in that? This is really annoying
http://OurBigDumbMouth.com
Twitter: https://twitter.com/OBDMlol
FaceBook: https://www.facebook.com/obdmnews</t>
  </si>
  <si>
    <t>CX_uJhubVrQ</t>
  </si>
  <si>
    <t>2015 02 21</t>
  </si>
  <si>
    <t>https://youtu.be/TdSLYx-rzYU</t>
  </si>
  <si>
    <t>GTA 5 Online RPG - The Banana Twins - Episode 13   Bus Harder</t>
  </si>
  <si>
    <t>Mike and Clownbaby get a hold of a bus in GTA5. They try to run the bus routes and pick up other players. 
GTA Banana Twins Episode 1: http://youtu.be/5CRX2EzP0pE
GTA Banana Twins Episode 2: http://youtu.be/3FJPLj3PCJc
GTA Banana Twins Episode 3: http://youtu.be/qtIDNYnWfCs
GTA Banana Twins Episode 4: http://youtu.be/J2JWrEGYV1k
GTA Banana Twins Episode 5: http://youtu.be/Ve20FZYBdYU
GTA Banana Twins Episode 6: http://youtu.be/UYNz42EN_f0
GTA Banana Twins Episode 7: http://youtu.be/U7hZKE_AjKo
GTA Banana Twins Episode 8: http://youtu.be/AIRxbtzwyuc
GTA Banana Twins Episode 9: http://youtu.be/hlu161aKAW8
GTA Banana Twins Episode 10: http://youtu.be/Tys25wc0BoA
GTA Banana Twins Episode 11: http://youtu.be/UI06f8t4ROk
GTA Banana Twins Episode 12: http://youtu.be/qsUzADIC00c
http://OurBigDumbMouth.com
Twitter: https://twitter.com/OBDMlol
FaceBook: https://www.facebook.com/obdmnews</t>
  </si>
  <si>
    <t>TdSLYx-rzYU</t>
  </si>
  <si>
    <t>2015 02 20</t>
  </si>
  <si>
    <t>https://youtu.be/P3vkEmY-ESI</t>
  </si>
  <si>
    <t>GTA 5 Online Gameplay   Air Party</t>
  </si>
  <si>
    <t>Mike continues on with the same group of players from BUS HARD. They try to board a cargo plane and break into the military base. Things don't go well. PEOPLE DIE!!! OK!?!?!
http://OurBigDumbMouth.com
Twitter: https://twitter.com/OBDMlol
FaceBook: https://www.facebook.com/obdmnews</t>
  </si>
  <si>
    <t>P3vkEmY-ESI</t>
  </si>
  <si>
    <t>2015 02 18</t>
  </si>
  <si>
    <t>https://youtu.be/bJJEXawiLcs</t>
  </si>
  <si>
    <t>OBDM vLog 02   GTA5 Video Blog   Server Issues &amp; Real Life Car Wreck Story</t>
  </si>
  <si>
    <t>Mike talks about the current state (for him) of the GTA5 servers, online game play and voice chat. He goes on to tell a story about being in a car wreck with friends. 
http://OurBigDumbMouth.com
Twitter: https://twitter.com/OBDMlol
FaceBook: https://www.facebook.com/obdmnews</t>
  </si>
  <si>
    <t>bJJEXawiLcs</t>
  </si>
  <si>
    <t>https://youtu.be/_O9URtAri5g</t>
  </si>
  <si>
    <t>GTA5 Online Gameplay   Bus Hard</t>
  </si>
  <si>
    <t>Mike is still fighting his hang over and fighting in GTA5 online. He joins up with about 8 other players and they embark upon a quest to ride a bus and to go where the road takes them. Everyone dies. 
http://OurBigDumbMouth.com
Twitter: https://twitter.com/OBDMlol
FaceBook: https://www.facebook.com/obdmnews</t>
  </si>
  <si>
    <t>_O9URtAri5g</t>
  </si>
  <si>
    <t>2015 02 15</t>
  </si>
  <si>
    <t>https://youtu.be/PctegFMd6sM</t>
  </si>
  <si>
    <t>GTA 5 Online   The Blow Dryer Kid</t>
  </si>
  <si>
    <t>Mike is hung over and hops on GTA5 online. He runs into a kid who has a cousin that loves to blow dry his hair. It's extremely annoying. 
http://OurBigDumbMouth.com
Twitter: https://twitter.com/OBDMlol
FaceBook: https://www.facebook.com/obdmnews</t>
  </si>
  <si>
    <t>PctegFMd6sM</t>
  </si>
  <si>
    <t>2015 02 12</t>
  </si>
  <si>
    <t>https://youtu.be/8MpF3Tw-PDE</t>
  </si>
  <si>
    <t>SQUAD UP   Battlefield Hardline Beta Gameplay   Riot Shield + Shotgun + Smoke</t>
  </si>
  <si>
    <t>Mike is using the 870 shotgun, a riot shield and smoke grenades while Clownbaby is just throwing fire bombs. Classic SMOKE AND FIRE!!! Half way through the video, a podcast listener, JJ joins the squad as a sniper and does some serious damage.
http://OurBigDumbMouth.com
Twitter: https://twitter.com/OBDMlol
FaceBook: https://www.facebook.com/obdmnews</t>
  </si>
  <si>
    <t>8MpF3Tw-PDE</t>
  </si>
  <si>
    <t>2015 02 11</t>
  </si>
  <si>
    <t>https://youtu.be/qsUzADIC00c</t>
  </si>
  <si>
    <t>GTA 5 Online RPG - The Banana Twins - Episode 12   Wasted Again</t>
  </si>
  <si>
    <t>A fellow traveler in GTA5 invites Mike and Clownbaby up to their apartment to get wasted. And they do get wasted. 
GTA Banana Twins Episode 1: http://youtu.be/5CRX2EzP0pE
GTA Banana Twins Episode 2: http://youtu.be/3FJPLj3PCJc
GTA Banana Twins Episode 3: http://youtu.be/qtIDNYnWfCs
GTA Banana Twins Episode 4: http://youtu.be/J2JWrEGYV1k
GTA Banana Twins Episode 5: http://youtu.be/Ve20FZYBdYU
GTA Banana Twins Episode 6: http://youtu.be/UYNz42EN_f0
GTA Banana Twins Episode 7: http://youtu.be/U7hZKE_AjKo
GTA Banana Twins Episode 8: http://youtu.be/AIRxbtzwyuc
GTA Banana Twins Episode 9: http://youtu.be/hlu161aKAW8
GTA Banana Twins Episode 10: http://youtu.be/Tys25wc0BoA
GTA Banana Twins Episode 11: http://youtu.be/UI06f8t4ROk
http://OurBigDumbMouth.com
Twitter: https://twitter.com/OBDMlol
FaceBook: https://www.facebook.com/obdmnews</t>
  </si>
  <si>
    <t>qsUzADIC00c</t>
  </si>
  <si>
    <t>2015 02 10</t>
  </si>
  <si>
    <t>https://youtu.be/V-ek6dhB_nM</t>
  </si>
  <si>
    <t>SQUAD UP   Battlefield Hardline Beta Gameplay   Hotwire Fun!!!</t>
  </si>
  <si>
    <t>Mike &amp; Clownbaby tear ass through the desert in search of Mike's badass Yellow Van. It's a lot of fun and they goof around a lot.
http://OurBigDumbMouth.com
Twitter: https://twitter.com/OBDMlol
FaceBook: https://www.facebook.com/obdmnews</t>
  </si>
  <si>
    <t>V-ek6dhB_nM</t>
  </si>
  <si>
    <t>2015 02 08</t>
  </si>
  <si>
    <t>https://youtu.be/LA60KwruEx0</t>
  </si>
  <si>
    <t>SQUAD UP   Heist FAIL!   Battlefield Hardline Beta Gameplay   Smoke &amp; Fire Grenades</t>
  </si>
  <si>
    <t>OBDM &amp; Clownbaby play some Hardline Heist, focusing on using smoke grenades and molotov cocktails.Things start off on the cop side of things. They aren't the best but they have fun! OBDM, AKA Mike, completely fails at delivering the package toward the end.
http://OurBigDumbMouth.com
Twitter: https://twitter.com/OBDMlol
FaceBook: https://www.facebook.com/obdmnews</t>
  </si>
  <si>
    <t>LA60KwruEx0</t>
  </si>
  <si>
    <t>2015 02 06</t>
  </si>
  <si>
    <t>https://youtu.be/ufvd1POiHAE</t>
  </si>
  <si>
    <t>Battlefield Hardline Beta Gameplay   Enforcer Loadout   870 Shotgun &amp; Smoke Grenade</t>
  </si>
  <si>
    <t>Mike goes in close to use the 870 shot along with the Smoke Grenade. It really works out rather well on smaller maps.
http://OurBigDumbMouth.com
Twitter: https://twitter.com/OBDMlol
FaceBook: https://www.facebook.com/obdmnews</t>
  </si>
  <si>
    <t>ufvd1POiHAE</t>
  </si>
  <si>
    <t>2015 02 05</t>
  </si>
  <si>
    <t>https://youtu.be/VIDNIYnuuzI</t>
  </si>
  <si>
    <t>Battlefield Hardline Beta Gameplay   Hotwire &amp; Reckless Driving</t>
  </si>
  <si>
    <t>In the beginning, I say this is Heist, when it is in fact the Hotwire game mode. 
http://OurBigDumbMouth.com
Twitter: https://twitter.com/OBDMlol
FaceBook: https://www.facebook.com/obdmnews</t>
  </si>
  <si>
    <t>VIDNIYnuuzI</t>
  </si>
  <si>
    <t>https://youtu.be/UI06f8t4ROk</t>
  </si>
  <si>
    <t>GTA 5 Online RPG - The Banana Twins - Episode 11   Drunk Driving</t>
  </si>
  <si>
    <t>OBDM &amp; Clownbaby drink a lot of alcohol and go on a driving rampage. Robbin' stores is the name of the game. This all ends in an epic alleyway show down with the cops.
GTA Banana Twins Episode 1: http://youtu.be/5CRX2EzP0pE
GTA Banana Twins Episode 2: http://youtu.be/3FJPLj3PCJc
GTA Banana Twins Episode 3: http://youtu.be/qtIDNYnWfCs
GTA Banana Twins Episode 4: http://youtu.be/J2JWrEGYV1k
GTA Banana Twins Episode 5: http://youtu.be/Ve20FZYBdYU
GTA Banana Twins Episode 6: http://youtu.be/UYNz42EN_f0
GTA Banana Twins Episode 7: http://youtu.be/U7hZKE_AjKo
GTA Banana Twins Episode 8: http://youtu.be/AIRxbtzwyuc
GTA Banana Twins Episode 9: http://youtu.be/hlu161aKAW8
GTA Banana Twins Episode 10: http://youtu.be/Tys25wc0BoA
http://OurBigDumbMouth.com
Twitter: https://twitter.com/OBDMlol
FaceBook: https://www.facebook.com/obdmnews</t>
  </si>
  <si>
    <t>UI06f8t4ROk</t>
  </si>
  <si>
    <t>2015 02 04</t>
  </si>
  <si>
    <t>https://youtu.be/09xBhhi41_Y</t>
  </si>
  <si>
    <t>Battlefield Hardline Beta Gameplay   Heist + netCode talk   Vault Door Glitch</t>
  </si>
  <si>
    <t>I, Mike, play some Battlefield Hardline trying to observe some netCode issues. I also runs into a vault door bug / glitch.
P.S.
30min after uploading, Mike experienced some netCode issues or just an OP shotgun when shooting through walls. 
http://OurBigDumbMouth.com
Twitter: https://twitter.com/OBDMlol
FaceBook: https://www.facebook.com/obdmnews</t>
  </si>
  <si>
    <t>09xBhhi41_Y</t>
  </si>
  <si>
    <t>2015 02 03</t>
  </si>
  <si>
    <t>https://youtu.be/inpQwVMubVs</t>
  </si>
  <si>
    <t>Battlefield Hardline Beta Gameplay   Conquest - Quick First Impressions</t>
  </si>
  <si>
    <t>Mike gives his late night thoughts on Battlefield Hardline. Mike is not a good battlefield player, but does have fun. Looks like Hardline will be a solid game. It's quick and fluid.
http://OurBigDumbMouth.com
Twitter: https://twitter.com/OBDMlol
FaceBook: https://www.facebook.com/obdmnews</t>
  </si>
  <si>
    <t>inpQwVMubVs</t>
  </si>
  <si>
    <t>https://youtu.be/Tys25wc0BoA</t>
  </si>
  <si>
    <t>GTA5 Online RPG - The Banana Twins - Episode 10   Strip Club Take Over</t>
  </si>
  <si>
    <t>OBDM &amp; Clownbaby, AKA The Banana Twins, AKA The Prune Brothers,  decide to get drunk and take over a strip club. The SWAT team do their best to take it back.
GTA Banana Twins Episode 1: http://youtu.be/5CRX2EzP0pE
GTA Banana Twins Episode 2: http://youtu.be/3FJPLj3PCJc
GTA Banana Twins Episode 3: http://youtu.be/qtIDNYnWfCs
GTA Banana Twins Episode 4: http://youtu.be/J2JWrEGYV1k
GTA Banana Twins Episode 5: http://youtu.be/Ve20FZYBdYU
GTA Banana Twins Episode 6: http://youtu.be/UYNz42EN_f0
GTA Banana Twins Episode 7: http://youtu.be/U7hZKE_AjKo
GTA Banana Twins Episode 8: http://youtu.be/AIRxbtzwyuc
GTA Banana Twins Episode 9: http://youtu.be/hlu161aKAW8
http://OurBigDumbMouth.com
Twitter: https://twitter.com/OBDMlol
FaceBook: https://www.facebook.com/obdmnews</t>
  </si>
  <si>
    <t>Tys25wc0BoA</t>
  </si>
  <si>
    <t>2015 02 02</t>
  </si>
  <si>
    <t>https://youtu.be/hlu161aKAW8</t>
  </si>
  <si>
    <t>GTA5 Online RPG - The Banana Twins - Episode 9   Prostitute Problems</t>
  </si>
  <si>
    <t>OBDM &amp; Clownbaby start some gang wars and pick up some prostitutes. They always on the run from the cops, because they be bad. 
GTA Banana Twins Episode 1: http://youtu.be/5CRX2EzP0pE
GTA Banana Twins Episode 2: http://youtu.be/3FJPLj3PCJc
GTA Banana Twins Episode 3: http://youtu.be/qtIDNYnWfCs
GTA Banana Twins Episode 4: http://youtu.be/J2JWrEGYV1k
GTA Banana Twins Episode 5: http://youtu.be/Ve20FZYBdYU
GTA Banana Twins Episode 6: http://youtu.be/UYNz42EN_f0
GTA Banana Twins Episode 7: http://youtu.be/U7hZKE_AjKo
GTA Banana Twins Episode 8: http://youtu.be/AIRxbtzwyuc
http://OurBigDumbMouth.com
Twitter: https://twitter.com/OBDMlol
FaceBook: https://www.facebook.com/obdmnews</t>
  </si>
  <si>
    <t>hlu161aKAW8</t>
  </si>
  <si>
    <t>2015 01 28</t>
  </si>
  <si>
    <t>https://youtu.be/AIRxbtzwyuc</t>
  </si>
  <si>
    <t>GTA5 Online RPG - The Banana Twins - Episode 8   Great 5 Star Escape</t>
  </si>
  <si>
    <t>OBDM &amp; Clownbaby are drunk and running from the cops. They get 5 stars and make a great escape!
GTA Banana Twins Episode 1: http://youtu.be/5CRX2EzP0pE
GTA Banana Twins Episode 2: http://youtu.be/3FJPLj3PCJc
GTA Banana Twins Episode 3: http://youtu.be/qtIDNYnWfCs
GTA Banana Twins Episode 4: http://youtu.be/J2JWrEGYV1k
GTA Banana Twins Episode 5: http://youtu.be/Ve20FZYBdYU
GTA Banana Twins Episode 6: http://youtu.be/UYNz42EN_f0
GTA Banana Twins Episode 7: http://youtu.be/U7hZKE_AjKo
http://OurBigDumbMouth.com
Twitter: https://twitter.com/OBDMlol
FaceBook: https://www.facebook.com/obdmnews</t>
  </si>
  <si>
    <t>AIRxbtzwyuc</t>
  </si>
  <si>
    <t>2015 01 25</t>
  </si>
  <si>
    <t>https://youtu.be/U7hZKE_AjKo</t>
  </si>
  <si>
    <t>GTA5 Online RPG - The Banana Twins - Episode 7   Killer Clowns</t>
  </si>
  <si>
    <t>The Banana Twins are back and burning people on the street. The killer clowns are evil and are happy as they burn bodies. 
GTA Banana Twins Episode 1: http://youtu.be/5CRX2EzP0pE
GTA Banana Twins Episode 2: http://youtu.be/3FJPLj3PCJc
GTA Banana Twins Episode 3: http://youtu.be/qtIDNYnWfCs
GTA Banana Twins Episode 4: http://youtu.be/J2JWrEGYV1k
GTA Banana Twins Episode 5: http://youtu.be/Ve20FZYBdYU
GTA Banana Twins Episode 6: http://youtu.be/UYNz42EN_f0
http://OurBigDumbMouth.com
Twitter: https://twitter.com/OBDMlol
FaceBook: https://www.facebook.com/obdmnews</t>
  </si>
  <si>
    <t>U7hZKE_AjKo</t>
  </si>
  <si>
    <t>2015 01 22</t>
  </si>
  <si>
    <t>https://youtu.be/c1Y8QcXAATc</t>
  </si>
  <si>
    <t>Minecraft - Conspiracy Land - Episode   5 - Skull Mountain Survival</t>
  </si>
  <si>
    <t>OBDM and Clownbaby test the Skull Mountain dungeon course. The Mormon Crusader joins in. We die early and often
Conspiracy Land Episode 1: http://youtu.be/CuW7L3gCyEY
Conspiracy Land Episode 2: http://youtu.be/IFvwB_jmYSo
Conspiracy Land Episode 3: http://youtu.be/2yZezL5UN4M
Conspiracy Land Episode 4: http://youtu.be/l8NHjP9fcdc
http://OurBigDumbMouth.com
Twitter: https://twitter.com/OBDMlol
FaceBook: https://www.facebook.com/obdmnews</t>
  </si>
  <si>
    <t>c1Y8QcXAATc</t>
  </si>
  <si>
    <t>2015 01 21</t>
  </si>
  <si>
    <t>https://youtu.be/CLEeMRv-TE0</t>
  </si>
  <si>
    <t>Star Wars -  Empire at War   Episode 2</t>
  </si>
  <si>
    <t>Mike plays some Star Wars RTS. He stikes back against Admiral Ackbar.
http://OurBigDumbMouth.com
Twitter: https://twitter.com/OBDMlol
FaceBook: https://www.facebook.com/obdmnews</t>
  </si>
  <si>
    <t>CLEeMRv-TE0</t>
  </si>
  <si>
    <t>2015 01 20</t>
  </si>
  <si>
    <t>https://youtu.be/l8NHjP9fcdc</t>
  </si>
  <si>
    <t>Minecraft - Conspiracy Land - Episode   4 - Skull Mountain Exploring</t>
  </si>
  <si>
    <t>OBDM &amp; Clownbaby return to Skull Mountain to plan a Survival Course for other players. 
Conspiracy Land Episode 1: http://youtu.be/CuW7L3gCyEY
Conspiracy Land Episode 2: http://youtu.be/IFvwB_jmYSo
Conspiracy Land Episode 3: http://youtu.be/2yZezL5UN4M
http://OurBigDumbMouth.com
Twitter: https://twitter.com/OBDMlol
FaceBook: https://www.facebook.com/obdmnews</t>
  </si>
  <si>
    <t>l8NHjP9fcdc</t>
  </si>
  <si>
    <t>2015 01 18</t>
  </si>
  <si>
    <t>https://youtu.be/VIH7b7QRE-o</t>
  </si>
  <si>
    <t>Star Wars -  Empire at War   Episode 1</t>
  </si>
  <si>
    <t>Mike plays some Star Wars RTS. He's not good. He launches an assault on Tatooine.
http://OurBigDumbMouth.com
Twitter: https://twitter.com/OBDMlol
FaceBook: https://www.facebook.com/obdmnews</t>
  </si>
  <si>
    <t>VIH7b7QRE-o</t>
  </si>
  <si>
    <t>2015 01 17</t>
  </si>
  <si>
    <t>https://youtu.be/UYNz42EN_f0</t>
  </si>
  <si>
    <t>GTA5 Online RPG - The Banana Twins - Episode 6   Bike Troubles</t>
  </si>
  <si>
    <t>The Banana Twins start off Riding bikes and getting into trouble. They then link up with some bad dudes and do some bad things. 
GTA Banana Twins Episode 1: http://youtu.be/5CRX2EzP0pE
GTA Banana Twins Episode 2: http://youtu.be/3FJPLj3PCJc
GTA Banana Twins Episode 3: http://youtu.be/qtIDNYnWfCs
GTA Banana Twins Episode 4: http://youtu.be/J2JWrEGYV1k
GTA Banana Twins Episode 5: http://youtu.be/Ve20FZYBdYU
http://OurBigDumbMouth.com
Twitter: https://twitter.com/OBDMlol
FaceBook: https://www.facebook.com/obdmnews</t>
  </si>
  <si>
    <t>UYNz42EN_f0</t>
  </si>
  <si>
    <t>2015 01 14</t>
  </si>
  <si>
    <t>https://youtu.be/rVCZUx69PBs</t>
  </si>
  <si>
    <t>GT5 Online - The Prune Brothers - Episode 2   One The Run</t>
  </si>
  <si>
    <t>OBDM and Bradford are back and on the run. They are horrible yet continue their rampage. 
Prune Brothers Episode 1: http://youtu.be/sAjnFqU1fDs
http://OurBigDumbMouth.com
Twitter: https://twitter.com/OBDMlol
FaceBook: https://www.facebook.com/obdmnews</t>
  </si>
  <si>
    <t>rVCZUx69PBs</t>
  </si>
  <si>
    <t>2015 01 13</t>
  </si>
  <si>
    <t>https://youtu.be/Ve20FZYBdYU</t>
  </si>
  <si>
    <t>GTA5 Online RPG - The Banana Twins - Episode 5   Health Care Helpers, part 2</t>
  </si>
  <si>
    <t>The Banana Twins round up a bunch of other people, grab a limo and live the high life while trying to spread the word of health care.
GTA Banana Twins Episode 1: http://youtu.be/5CRX2EzP0pE
GTA Banana Twins Episode 2: http://youtu.be/3FJPLj3PCJc
GTA Banana Twins Episode 3: http://youtu.be/qtIDNYnWfCs
GTA Banana Twins Episode 4: http://youtu.be/J2JWrEGYV1k
http://OurBigDumbMouth.com
Twitter: https://twitter.com/OBDMlol
FaceBook: https://www.facebook.com/obdmnews</t>
  </si>
  <si>
    <t>Ve20FZYBdYU</t>
  </si>
  <si>
    <t>2015 01 11</t>
  </si>
  <si>
    <t>https://youtu.be/sAjnFqU1fDs</t>
  </si>
  <si>
    <t>GT5 Online - The Prune Brothers - Episode 1   Battle Lines</t>
  </si>
  <si>
    <t>OBDM &amp; bigDumbBradford try to navigate the violent landscape of GTA5. They get into a fire fight and flee like cowards.
http://OurBigDumbMouth.com
Twitter: https://twitter.com/OBDMlol
FaceBook: https://www.facebook.com/obdmnews</t>
  </si>
  <si>
    <t>sAjnFqU1fDs</t>
  </si>
  <si>
    <t>https://youtu.be/J2JWrEGYV1k</t>
  </si>
  <si>
    <t>GTA5 Online RPG - The Banana Twins - Episode 4   Health Care Helpers, part 1</t>
  </si>
  <si>
    <t>The Banana Twins travel around Los Santos trying to make sure people have health insurance and have signed up under the Affordable Health Care Act. Things don't do well has they receive resistance. 
GTA Banana Twins Episode 1: http://youtu.be/5CRX2EzP0pE
GTA Banana Twins Episode 2: http://youtu.be/3FJPLj3PCJc
GTA Banana Twins Episode 3: http://youtu.be/qtIDNYnWfCs
http://OurBigDumbMouth.com
Twitter: https://twitter.com/OBDMlol
FaceBook: https://www.facebook.com/obdmnews</t>
  </si>
  <si>
    <t>J2JWrEGYV1k</t>
  </si>
  <si>
    <t>2015 01 10</t>
  </si>
  <si>
    <t>https://youtu.be/2yZezL5UN4M</t>
  </si>
  <si>
    <t>Minecraft - Conspiracy Land - Episode   3 - Survival Mode</t>
  </si>
  <si>
    <t>OBDM and Clownbaby try survival mode and fail miserably. They panic and realize the are out classed by their own creation.
Conspiracy Land Episode 1: http://youtu.be/CuW7L3gCyEY
Conspiracy Land Episode 2: http://youtu.be/IFvwB_jmYSo
http://OurBigDumbMouth.com
Twitter: https://twitter.com/OBDMlol
FaceBook: https://www.facebook.com/obdmnews</t>
  </si>
  <si>
    <t>2yZezL5UN4M</t>
  </si>
  <si>
    <t>2015 01 09</t>
  </si>
  <si>
    <t>https://youtu.be/IFvwB_jmYSo</t>
  </si>
  <si>
    <t>Minecraft - Conspiracy Land - Episode   2 - Skull Mountain</t>
  </si>
  <si>
    <t>OBDM and Clownbaby are using TNT to carve a hole deep into Skull Mountain. The adventure forward, exploring caves and making jokes.
Conspiracy Land Episode 1: http://youtu.be/CuW7L3gCyEY
http://OurBigDumbMouth.com
Twitter: https://twitter.com/OBDMlol
FaceBook: https://www.facebook.com/obdmnews</t>
  </si>
  <si>
    <t>IFvwB_jmYSo</t>
  </si>
  <si>
    <t>2015 01 08</t>
  </si>
  <si>
    <t>https://youtu.be/CuW7L3gCyEY</t>
  </si>
  <si>
    <t>Minecraft - Conspiracy Land - Episode   1</t>
  </si>
  <si>
    <t>OBDM and Clownbaby show off the beginnings of Conspiracy Land in creative mode. A Mincraft world that will hold all the deepest darkest secrets of reality and mineCraft. 
http://OurBigDumbMouth.com
Twitter: https://twitter.com/OBDMlol
FaceBook: https://www.facebook.com/obdmnews</t>
  </si>
  <si>
    <t>CuW7L3gCyEY</t>
  </si>
  <si>
    <t>2014 12 30</t>
  </si>
  <si>
    <t>https://youtu.be/qtIDNYnWfCs</t>
  </si>
  <si>
    <t>GTA5 Online RPG - The Banana Twins - Episode 3   The Convoy</t>
  </si>
  <si>
    <t>The Banana Twins failed at Mormonism, so they've become truck drivers to provide for their families. Things don't go well, as there is much trucker hate in GTA5.
GTA Banana Twins Episode 1: http://youtu.be/5CRX2EzP0pE
GTA Banana Twins Episode 2: http://youtu.be/3FJPLj3PCJc
http://OurBigDumbMouth.com
Twitter: https://twitter.com/OBDMlol
FaceBook: https://www.facebook.com/obdmnews</t>
  </si>
  <si>
    <t>qtIDNYnWfCs</t>
  </si>
  <si>
    <t>2014 12 25</t>
  </si>
  <si>
    <t>https://youtu.be/MG0S9ZlbNac</t>
  </si>
  <si>
    <t>GTA5 Online Christmas - Climbing Mount Chiliad In The Snow -</t>
  </si>
  <si>
    <t>OBDM tries to climb to the top of Mount Chiliad in the the snow. Trying to do it in a limo does not work out so well. 
http://OurBigDumbMouth.com
Twitter: https://twitter.com/OBDMlol
FaceBook: https://www.facebook.com/obdmnews</t>
  </si>
  <si>
    <t>MG0S9ZlbNac</t>
  </si>
  <si>
    <t>2014 12 24</t>
  </si>
  <si>
    <t>https://youtu.be/GCUZ5AYOzK0</t>
  </si>
  <si>
    <t>HearthStone Episode 3   Taunt Deck   Ranked Game</t>
  </si>
  <si>
    <t>OBDM creates a Taunt deck to annoy his opponents and hopefully win. Things do not go well. 
Taunt Deck Episode 1: http://youtu.be/GM21Knd6atI
Taunt is a minion ability which forces the opposing player to direct any melee attacks toward enemy targets with this ability. 
http://OurBigDumbMouth.com
Twitter: https://twitter.com/OBDMlol
FaceBook: https://www.facebook.com/obdmnews</t>
  </si>
  <si>
    <t>GCUZ5AYOzK0</t>
  </si>
  <si>
    <t>2014 12 22</t>
  </si>
  <si>
    <t>https://youtu.be/3FJPLj3PCJc</t>
  </si>
  <si>
    <t>GTA5 Online RPG - The Banana Twins - Episode 2   Converting the Masses</t>
  </si>
  <si>
    <t>OBDM tries to help a drunken friend, dirtykungfuman, but he's just too drunk to help. Clownbaby finally shows up, and the Banana Twins try to convert the GTA players to Mormonism in their white Station Wagon. Things don't go as planned.
It's all about the Station Wagon
GTA Banana Twins Episode 1: http://youtu.be/5CRX2EzP0pE
http://OurBigDumbMouth.com
Twitter: https://twitter.com/OBDMlol
FaceBook: https://www.facebook.com/obdmnews</t>
  </si>
  <si>
    <t>3FJPLj3PCJc</t>
  </si>
  <si>
    <t>https://youtu.be/GM21Knd6atI</t>
  </si>
  <si>
    <t>HearthStone Episode 2   Taunt Deck   Ranked Game</t>
  </si>
  <si>
    <t>OBDM creates a Taunt deck to annoy his opponents and hopefully win. Things start off well at Rank 25 ...
Taunt is a minion ability which forces the opposing player to direct any melee attacks toward enemy targets with this ability. 
@OBDMlol
http://OurBigDumbMouth.com</t>
  </si>
  <si>
    <t>GM21Knd6atI</t>
  </si>
  <si>
    <t>2014 12 20</t>
  </si>
  <si>
    <t>https://youtu.be/5w3HFx7yl8w</t>
  </si>
  <si>
    <t>HearthStone Episode 1   Introduction</t>
  </si>
  <si>
    <t>OBDM just started playing HearthStone. He's not the best and only understands the basics. Using all his knowledge of Magic the Gathering, he manages to pull off a win. He hates druids and wizards.</t>
  </si>
  <si>
    <t>5w3HFx7yl8w</t>
  </si>
  <si>
    <t>2014 12 18</t>
  </si>
  <si>
    <t>https://youtu.be/5CRX2EzP0pE</t>
  </si>
  <si>
    <t>GTA5 Online RPG - The Banana Twins - Episode 1   Promoting the Gig</t>
  </si>
  <si>
    <t>The Banana Twins are just a couple of guys trying to figure our life. They start a rap band and try to promote a gig. They find a manager / driver who helps them along the way. Things go south very quickly.
GTA Banana Twins Episode 2: http://youtu.be/3FJPLj3PCJc
http://OurBigDumbMouth.com
Twitter: https://twitter.com/OBDMlol
FaceBook: https://www.facebook.com/obdmnews</t>
  </si>
  <si>
    <t>5CRX2EzP0pE</t>
  </si>
  <si>
    <t>2014 12 17</t>
  </si>
  <si>
    <t>https://youtu.be/p6eUXuSoWBU</t>
  </si>
  <si>
    <t>GTA5 Online - Party Time - part 2</t>
  </si>
  <si>
    <t>OBDM, the crazy Raccoon continues the party in style. A limo is found and we get blown up. We then head to the highway for near the military base for no reason. 
Party Time Part 1: http://youtu.be/hmhSlj_teTE
Featured player: https://www.youtube.com/user/richkid854
OurBigDumbMouth.com
@OBDMlol
FaceBook: https://www.facebook.com/obdmnews</t>
  </si>
  <si>
    <t>p6eUXuSoWBU</t>
  </si>
  <si>
    <t>2014 12 15</t>
  </si>
  <si>
    <t>https://youtu.be/hmhSlj_teTE</t>
  </si>
  <si>
    <t>GTA5 Online - Party Time - part 1</t>
  </si>
  <si>
    <t>OBDM, the crazy Raccoon gets a party together to rob gas stations and liquor stores. Other players want to ruin their fun. 
Featured player: https://www.youtube.com/user/richkid854
OurBigDumbMouth.com
@OBDMlol
FaceBook: https://www.facebook.com/obdmnews</t>
  </si>
  <si>
    <t>hmhSlj_teTE</t>
  </si>
  <si>
    <t>2014 12 08</t>
  </si>
  <si>
    <t>https://youtu.be/dYJmzbFFnNE</t>
  </si>
  <si>
    <t>GTA5 Online - Convenience Store Alamo - part 2 - RACCOON RAMPAGE</t>
  </si>
  <si>
    <t>OBDM and officr CLUTCH take to the beach to buy some masks and run people over. They then head back to a convenience store for more fun and games. Yes, OBDM dies a lot and is a horrible gamer. 
Convenience Store Alamo - part 1: http://youtu.be/Dz_hq91-iqQ
OurBigDumbMouth.com
@OBDMlol</t>
  </si>
  <si>
    <t>dYJmzbFFnNE</t>
  </si>
  <si>
    <t>2014 12 07</t>
  </si>
  <si>
    <t>https://youtu.be/Dz_hq91-iqQ</t>
  </si>
  <si>
    <t>GTA5 Online - Convenience Store Alamo - part 1</t>
  </si>
  <si>
    <t>OBDM and officr CLUTCH take over a convenience store and try to hold it, as if it were the Alamo. Things don't go well as other players want us dead. 
OurBigDumbMouth.com
@OBDMlol</t>
  </si>
  <si>
    <t>Dz_hq91-iqQ</t>
  </si>
  <si>
    <t>2014 09 23</t>
  </si>
  <si>
    <t>https://youtu.be/Bo3nLUmdimQ</t>
  </si>
  <si>
    <t>Episode 3  Destiny - Heroic Daily, Draksis Winter Kell - Extreme Melee</t>
  </si>
  <si>
    <t>Bradford, Mike are joined by JJ to do the Daily Heroic Mission. Mike punches Draksis' balls a lot. He's a Cobalt king.
Episode 2: http://youtu.be/0twoaRVEg3Q?list=UU0tjVpW9eXh_SyJkzqqDjfA
Episode 1: http://youtu.be/7dKCS_W91cs?list=UU0tjVpW9eXh_SyJkzqqDjfA
http://twitch.tv/obdmlol
@obdmlol
@steve_bradford
@jjhappinstack
OurBigDumbMouth.com</t>
  </si>
  <si>
    <t>Bo3nLUmdimQ</t>
  </si>
  <si>
    <t>2014 09 22</t>
  </si>
  <si>
    <t>https://youtu.be/0twoaRVEg3Q</t>
  </si>
  <si>
    <t>Episode 2  Destiny - Moon Strike, The Summoning Pits - Twitch Call In Show</t>
  </si>
  <si>
    <t>Mike and Bradford take on the Moon Strike, The Summoning Pits, while taking calls on Skype will streaming to Twitch. Damn, that's a lot of multitasking. Hellmouth to Gatehouse!!!
They are not the best, but they know how to run and hide.  
@OBDMlol
twitch.tv/obdmlol
OurBigDumbMouth.com</t>
  </si>
  <si>
    <t>0twoaRVEg3Q</t>
  </si>
  <si>
    <t>2014 09 18</t>
  </si>
  <si>
    <t>https://youtu.be/fjI2yEIrk3w</t>
  </si>
  <si>
    <t>Cat &amp; Squirrel</t>
  </si>
  <si>
    <t>fjI2yEIrk3w</t>
  </si>
  <si>
    <t>2014 09 15</t>
  </si>
  <si>
    <t>https://youtu.be/7dKCS_W91cs</t>
  </si>
  <si>
    <t>Episode 1  Destiny Earth Strike Mission ‘The Devil’s Lair ' w  Mike &amp; Bradford</t>
  </si>
  <si>
    <t>Mike and Bradford take on Destiny's first strike mission on xBox One. It turns about to be a  much longer battle than we thought.
@OBDMlol
http://www.twitch.tv/obdmlol
@steve_bradford 
http://www.twitch.tv/bradfordtheclown</t>
  </si>
  <si>
    <t>7dKCS_W91cs</t>
  </si>
  <si>
    <t>2014 04 15</t>
  </si>
  <si>
    <t>https://youtu.be/wLfsgimDo9Q</t>
  </si>
  <si>
    <t>Bogie the Dog loves the snow</t>
  </si>
  <si>
    <t>wLfsgimDo9Q</t>
  </si>
  <si>
    <t>2013 11 29</t>
  </si>
  <si>
    <t>https://youtu.be/b7hIZELCkw0</t>
  </si>
  <si>
    <t>Battlefield 4 - MG4 - Light Machine Gun</t>
  </si>
  <si>
    <t>I'm testing out and reviewing the MG4 LMG. It's great for sloppy shooters like myself. 
http://obdm.me
@OBDMlol</t>
  </si>
  <si>
    <t>b7hIZELCkw0</t>
  </si>
  <si>
    <t>https://youtu.be/TOH96h-TzeQ</t>
  </si>
  <si>
    <t>Battlefield 4 - Smoke Grenade</t>
  </si>
  <si>
    <t>I am running Support, 870 shotgun and smoke grenades. I have to be annoying a lot of people with the smoke. It's fun
http://obdm.me
@OBDMlol</t>
  </si>
  <si>
    <t>TOH96h-TzeQ</t>
  </si>
  <si>
    <t>2013 09 06</t>
  </si>
  <si>
    <t>https://youtu.be/WS-SoQPV4fY</t>
  </si>
  <si>
    <t>Skyrim - Kill Everything - Episode 2 - Riverwood Destruction</t>
  </si>
  <si>
    <t>After destroying Dragonbridge and being run out of Riften, I head to Riverwood to settle some old scores.
OurBigDumbMouth.com
@OBDMlol</t>
  </si>
  <si>
    <t>WS-SoQPV4fY</t>
  </si>
  <si>
    <t>2013 08 28</t>
  </si>
  <si>
    <t>https://youtu.be/8fEMCwC8980</t>
  </si>
  <si>
    <t>OBDM333 - DARPA  Brain Scanner</t>
  </si>
  <si>
    <t>Mike, Joe and Jeff talk about DARPA Branin Scanners 
.
OurBigDumbMouth.com
@OBDMlol</t>
  </si>
  <si>
    <t>8fEMCwC8980</t>
  </si>
  <si>
    <t>2013 08 25</t>
  </si>
  <si>
    <t>https://youtu.be/m4VRjOHQqyg</t>
  </si>
  <si>
    <t>Let's Play - BF3 - Die Hard Loadout</t>
  </si>
  <si>
    <t>Mike and JJ try hard to reenact the Hans Gruber falling scene in Die Hard and fail hard. They give up and just start blowing up cars with C4.
John McClane LoadOut: UMP-45, M9, C4, Squad Sprint
There is no HK9mm Submachine gun some the UMP is the sub.
@OBDMlol
OurBigDumbMouth.com</t>
  </si>
  <si>
    <t>m4VRjOHQqyg</t>
  </si>
  <si>
    <t>https://youtu.be/_QhaDt0gQe8</t>
  </si>
  <si>
    <t>Skyrim - Kill Everything - Episode 1 - The New Beginning</t>
  </si>
  <si>
    <t>I have never beaten Skyrim and may never, so I have a new mission: Kill everything I can in Skyrim. I can't bare to live in a world with so many people living in it. Not even the Dark Brotherhood can hide from the wrath of Kevin Twinkletoes, Dark Elf Mage. Friend to no one, lover to all.  
By the way, I'm not that good at playing video games.</t>
  </si>
  <si>
    <t>_QhaDt0gQe8</t>
  </si>
  <si>
    <t>2013 08 23</t>
  </si>
  <si>
    <t>https://youtu.be/IPlUjhpkeco</t>
  </si>
  <si>
    <t>Let's Play - Borderlands 2 - Kill Jack's Double</t>
  </si>
  <si>
    <t>Mike and Brad are on  play through 2, trying to kill Jack's Double. We seriously get the crap kicked out of us. Mike dies almost every other minute.</t>
  </si>
  <si>
    <t>IPlUjhpkeco</t>
  </si>
  <si>
    <t>2013 08 22</t>
  </si>
  <si>
    <t>https://youtu.be/0luzY1-zwrA</t>
  </si>
  <si>
    <t>Let's Play - Borderlands 2 - Escort Overseer - part 2</t>
  </si>
  <si>
    <t>Mike and Brad are on  play through 2. Trying to complete Escort Overseer, but Mike is completely under leveled and we die a lot. This is part two.
OurBigDumbMouth.com
@OBDMlol</t>
  </si>
  <si>
    <t>0luzY1-zwrA</t>
  </si>
  <si>
    <t>https://youtu.be/ngtkYLRSNxc</t>
  </si>
  <si>
    <t>Let's Play - Borderlands 2 - Escort Overseer - part 1</t>
  </si>
  <si>
    <t>Mike and Brad are on  play through 2. Trying to complete Escort Overseer, but Mike is completely under leveled and we die a lot. This is part one.
Part 2 here: http://youtu.be/0luzY1-zwrA
OurBigDumbMouth.com
@OBDMlol</t>
  </si>
  <si>
    <t>ngtkYLRSNxc</t>
  </si>
  <si>
    <t>2013 08 18</t>
  </si>
  <si>
    <t>https://youtu.be/DVp4mf7z1Z8</t>
  </si>
  <si>
    <t>Let's Play - Battlefield 3 - Noshahr Canals - M60 Full Auto Spray</t>
  </si>
  <si>
    <t>In this video, I use the M60 and just hold down the trigger and see what happens in Noshahr Canals. It doesn't go well but it's fun.
OurBigDumbMouth.com
@OBDMlol</t>
  </si>
  <si>
    <t>DVp4mf7z1Z8</t>
  </si>
  <si>
    <t>2013 08 16</t>
  </si>
  <si>
    <t>https://youtu.be/0FMICwte0oc</t>
  </si>
  <si>
    <t>Borderlands 2 Gameplay - Mess Around</t>
  </si>
  <si>
    <t>Talking over random Gameplay</t>
  </si>
  <si>
    <t>0FMICwte0oc</t>
  </si>
  <si>
    <t>2013 04 21</t>
  </si>
  <si>
    <t>https://youtu.be/hT3ah8kUe1c</t>
  </si>
  <si>
    <t>Spanky</t>
  </si>
  <si>
    <t>hT3ah8kUe1c</t>
  </si>
  <si>
    <t>https://youtu.be/F2_3Eflpzbs</t>
  </si>
  <si>
    <t>Battle Axe Recording</t>
  </si>
  <si>
    <t>F2_3Eflpzbs</t>
  </si>
  <si>
    <t>2012 05 07</t>
  </si>
  <si>
    <t>https://youtu.be/cmmfGUnXjNc</t>
  </si>
  <si>
    <t>Aspen County Killers</t>
  </si>
  <si>
    <t>First gig from the Aspen County Killers featuring Bradford on vocals &amp; guitar, Joel on Drums &amp; Vocals, Lesley on bass.</t>
  </si>
  <si>
    <t>cmmfGUnXjNc</t>
  </si>
  <si>
    <t>2012 04 13</t>
  </si>
  <si>
    <t>https://youtu.be/lYFfyF9OJSs</t>
  </si>
  <si>
    <t>Mike &amp; Skot's horrible bunker apartment</t>
  </si>
  <si>
    <t>This is the apartment where Mike.3 &amp; Skot lived in for 6 years. They wrote most of 1point3's songs here as well as Fucktown &amp; No No songs. It also served as studio space of the Our Big Dumb Mouth podcast. Skot also wrote a good number of Lo-pan song here as well. Good times. Screw that place up.
http://ourbigdumbmouth.libsyn.com/webpage/obdm200-the-yankee-candle-kid
@OBDMlol
http://obdmRadio.com</t>
  </si>
  <si>
    <t>lYFfyF9OJSs</t>
  </si>
  <si>
    <t>2011 12 24</t>
  </si>
  <si>
    <t>https://youtu.be/Cf83FK_suEo</t>
  </si>
  <si>
    <t>Whatever - Girth</t>
  </si>
  <si>
    <t>This song is from Whatever...'s "The Shave or Shut Up E.P" - Released in 1996 on Runt Records in conjuction with Dead Beat Records. This EP had 2 more songs than ther "Socially Retard" Vinyl EP. This was the debut of their 2nd bass player, Rick Pflueger. 
Matthew Karl Fish - Drums &amp; PR
Richard Thomas Pflueger - Bass &amp; Backing Vocals
Ben e. Wrecked - Guitars &amp; Vocals
Brian Scott Barthelman - Everything else</t>
  </si>
  <si>
    <t>Cf83FK_suEo</t>
  </si>
  <si>
    <t>https://youtu.be/YnN7VIFY4-o</t>
  </si>
  <si>
    <t>Whatever - Dr Welby</t>
  </si>
  <si>
    <t>YnN7VIFY4-o</t>
  </si>
  <si>
    <t>https://youtu.be/dCCFY66Z-ng</t>
  </si>
  <si>
    <t>Whatever - Be Little Me</t>
  </si>
  <si>
    <t>dCCFY66Z-ng</t>
  </si>
  <si>
    <t>2011 12 19</t>
  </si>
  <si>
    <t>https://youtu.be/WD-6SUCnkLU</t>
  </si>
  <si>
    <t>Fucktown Power Boys - Yar's Revenge</t>
  </si>
  <si>
    <t>Song from Fucktown Power Boys / NO NO 2007 EP.</t>
  </si>
  <si>
    <t>WD-6SUCnkLU</t>
  </si>
  <si>
    <t>https://youtu.be/AKlT2S4rrxk</t>
  </si>
  <si>
    <t>Fucktown Power Boys - Pick Up the Pace</t>
  </si>
  <si>
    <t>AKlT2S4rrxk</t>
  </si>
  <si>
    <t>https://youtu.be/riwHMZ-2uGQ</t>
  </si>
  <si>
    <t>Fucktown Power Boys - V is for Victory</t>
  </si>
  <si>
    <t>riwHMZ-2uGQ</t>
  </si>
  <si>
    <t>https://youtu.be/Wmyu-Y_e2Nc</t>
  </si>
  <si>
    <t>Fucktown Power Boys - Everyone Peg Your Jeans</t>
  </si>
  <si>
    <t>Song from Fucktown Power Boys / NO NO 2007 EP</t>
  </si>
  <si>
    <t>Wmyu-Y_e2Nc</t>
  </si>
  <si>
    <t>2011 12 15</t>
  </si>
  <si>
    <t>https://youtu.be/cmklvcLYhVs</t>
  </si>
  <si>
    <t>Whatever - Narrow</t>
  </si>
  <si>
    <t>I do not own this song. This is from the fantastic Cleveland rock band, Whatever... They were around from the early 1990's to the late 1990's. This is from the album called Jabberwocky. This song appeared on 7" single before this album came out. They put this song at the end of the the CD &amp; Vinyl as a hidden song. It was a staple live song to their set.
Bass, Vocals -- Joe Rybicki
Drums, Backing Vocals -- Matt Fish
Engineer -- Bill Korecky
Guitar, Vocals -- Ben E. Loafer</t>
  </si>
  <si>
    <t>cmklvcLYhVs</t>
  </si>
  <si>
    <t>https://youtu.be/TQHNLupCFAA</t>
  </si>
  <si>
    <t>Whatever - Streak (Bill # 1)</t>
  </si>
  <si>
    <t>I do not own this song. This is from the fantastic Cleveland rock band, Whatever... They were around from the early 1990's to the late 1990's. This is from the album called Jabberwocky. A version of this song appeared on the Viva La Vinyl #1 Vinyl Record Comp put out by Dead Beat Records. http://www.grunnenrocks.nl/label/d/deadbeat.htm
Bass, Vocals -- Joe Rybicki
Drums, Backing Vocals -- Matt Fish
Engineer -- Bill Korecky
Guitar, Vocals -- Ben E. Loafer</t>
  </si>
  <si>
    <t>TQHNLupCFAA</t>
  </si>
  <si>
    <t>https://youtu.be/J0v5DmnHg34</t>
  </si>
  <si>
    <t>Whatever - Bipolar</t>
  </si>
  <si>
    <t>I do not own this song. This is from the fantastic Cleveland rock band, Whatever... They were around from the early 1990's to the late 1990's. This is from the album called Jabberwocky
Bass, Vocals -- Joe Rybicki
Drums, Backing Vocals -- Matt Fish
Engineer -- Bill Korecky
Guitar, Vocals -- Ben E. Loafer</t>
  </si>
  <si>
    <t>J0v5DmnHg34</t>
  </si>
  <si>
    <t>https://youtu.be/AbDHaci24tM</t>
  </si>
  <si>
    <t>Whatever - Accidents Happen</t>
  </si>
  <si>
    <t>I do not own this song. This is from the fantastic Cleveland rock band, Whatever... They were around from the early 1990's to the late 1990's. This is from the album called Jabberwocky
Bass, Vocals -- Joe Rybicki
Drums, Backing Vocals -- Matt Fish
Engineer -- Bill Korecky
Guitar, Vocals -- Ben E. Loafer</t>
  </si>
  <si>
    <t>AbDHaci24tM</t>
  </si>
  <si>
    <t>2011 10 14</t>
  </si>
  <si>
    <t>https://youtu.be/XCeZI9nqzJA</t>
  </si>
  <si>
    <t>Friday - 10min Torture</t>
  </si>
  <si>
    <t>This is from the smash hit song "Friday" by Rebecca Black. Just the Loops</t>
  </si>
  <si>
    <t>XCeZI9nqzJA</t>
  </si>
  <si>
    <t>2011 09 07</t>
  </si>
  <si>
    <t>https://youtu.be/W6YKN0Y4SKY</t>
  </si>
  <si>
    <t>Cheeseburger in Paradise 10min Torture</t>
  </si>
  <si>
    <t>This is the smash hit song by Jimmy Buffet, looped at the chorus for 10min.</t>
  </si>
  <si>
    <t>W6YKN0Y4SKY</t>
  </si>
  <si>
    <t>2011 09 04</t>
  </si>
  <si>
    <t>https://youtu.be/C_fYYbPOtDU</t>
  </si>
  <si>
    <t>Boring Dog Video</t>
  </si>
  <si>
    <t>This is Bogie the Dog. He's Ok.</t>
  </si>
  <si>
    <t>C_fYYbPOtDU</t>
  </si>
  <si>
    <t>2011 08 16</t>
  </si>
  <si>
    <t>https://youtu.be/TsJGtUmCN3g</t>
  </si>
  <si>
    <t>V -  The Betrayal  - Original Series - Awkward Scene</t>
  </si>
  <si>
    <t>This is the from the Original TV series "V" from 1984. This is the original audio and un-edited. This is where the famous inspirational line "We better blow whatever's down there before it blows us" was uttered by Marc Singer. They were about to break into a lizard base and blow stuff.</t>
  </si>
  <si>
    <t>TsJGtUmCN3g</t>
  </si>
  <si>
    <t>2011 08 02</t>
  </si>
  <si>
    <t>https://youtu.be/8dxgrs6l-wI</t>
  </si>
  <si>
    <t>U Can't Touch This 10min torture</t>
  </si>
  <si>
    <t>This is a loop of the chorus from the smash hit song "U Can't Touch This". See how long you can last.</t>
  </si>
  <si>
    <t>8dxgrs6l-wI</t>
  </si>
  <si>
    <t>https://youtu.be/h_v6Zjh88a4</t>
  </si>
  <si>
    <t>Whoomp There It Is 10min Torture Loop</t>
  </si>
  <si>
    <t>This is a 10min loop of the chorus of the smash hit song "Whoomp There It Is" by Tag Team.</t>
  </si>
  <si>
    <t>h_v6Zjh88a4</t>
  </si>
  <si>
    <t>2011 06 20</t>
  </si>
  <si>
    <t>https://youtu.be/58b7RWpYKMQ</t>
  </si>
  <si>
    <t>Mike &amp; Skot shoot Coca-Cola cans with a Remington 870</t>
  </si>
  <si>
    <t>We headed out to the country side to shoot Coca-Cola® cans. It's the best soda to shoot. Enjoy™</t>
  </si>
  <si>
    <t>58b7RWpYKMQ</t>
  </si>
  <si>
    <t>2011 06 07</t>
  </si>
  <si>
    <t>https://youtu.be/tjdDDKntHKI</t>
  </si>
  <si>
    <t>Rich Little's Phonies - Side B</t>
  </si>
  <si>
    <t>Rich Little Phonies Celebrity Voices for your Answering Machine.
This video / audio is for archival purposes. All audio is (i'm assuming) copyright  © Rich Little Estate.</t>
  </si>
  <si>
    <t>tjdDDKntHKI</t>
  </si>
  <si>
    <t>https://youtu.be/0rqQjZ-nQPk</t>
  </si>
  <si>
    <t>Rich Little's Phonies - Side A</t>
  </si>
  <si>
    <t>Rich Little Phonies Celebrity Voices for your Answering Machine.
This video / audio is for archival purposes. All audio is (i'm assuming) copyright  © Rich Little Estate.</t>
  </si>
  <si>
    <t>0rqQjZ-nQPk</t>
  </si>
  <si>
    <t>2011 06 06</t>
  </si>
  <si>
    <t>https://youtu.be/0MZV59uG_II</t>
  </si>
  <si>
    <t>Dancing or Invisible Hacky Sack</t>
  </si>
  <si>
    <t>I saw a guy dancing. On the street. Or he's doing some invisible hacky sack.</t>
  </si>
  <si>
    <t>0MZV59uG_II</t>
  </si>
  <si>
    <t>2011 06 03</t>
  </si>
  <si>
    <t>https://youtu.be/j3IFAwPruSw</t>
  </si>
  <si>
    <t>Battle Axe - Horse Fight</t>
  </si>
  <si>
    <t>The vikings in Battle Axe conjure another song from the myst.</t>
  </si>
  <si>
    <t>j3IFAwPruSw</t>
  </si>
  <si>
    <t>https://youtu.be/csaH7bpjd-8</t>
  </si>
  <si>
    <t>Battle Axe - Forge With Fire</t>
  </si>
  <si>
    <t>The vikings of the metal band Battle Axe are back with a fantastic new song about fire. All photos by Giles Clement.</t>
  </si>
  <si>
    <t>csaH7bpjd-8</t>
  </si>
  <si>
    <t>2010 11 25</t>
  </si>
  <si>
    <t>https://youtu.be/4ibinXCYuiU</t>
  </si>
  <si>
    <t>OBDM149 - Keitel's Lament - LIVE</t>
  </si>
  <si>
    <t>Our Big Dumb Mouth is a weekly podcast that covers a wide ranges of topics.
In this segment we Spank sings his song about Harvey Keitel. It's pretty awesome.
ourbigdumbmouth.com</t>
  </si>
  <si>
    <t>4ibinXCYuiU</t>
  </si>
</sst>
</file>

<file path=xl/styles.xml><?xml version="1.0" encoding="utf-8"?>
<styleSheet xmlns="http://schemas.openxmlformats.org/spreadsheetml/2006/main">
  <numFmts count="4">
    <numFmt numFmtId="44" formatCode="_-&quot;£&quot;* #,##0.00_-;\-&quot;£&quot;* #,##0.00_-;_-&quot;£&quot;* &quot;-&quot;??_-;_-@_-"/>
    <numFmt numFmtId="43" formatCode="_-* #,##0.00_-;\-* #,##0.00_-;_-* &quot;-&quot;??_-;_-@_-"/>
    <numFmt numFmtId="41" formatCode="_-* #,##0_-;\-* #,##0_-;_-* &quot;-&quot;_-;_-@_-"/>
    <numFmt numFmtId="42" formatCode="_-&quot;£&quot;* #,##0_-;\-&quot;£&quot;* #,##0_-;_-&quot;£&quot;*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rgb="FFFA7D00"/>
      <name val="Calibri"/>
      <charset val="0"/>
      <scheme val="minor"/>
    </font>
    <font>
      <sz val="11"/>
      <color theme="1"/>
      <name val="Calibri"/>
      <charset val="134"/>
      <scheme val="minor"/>
    </font>
    <font>
      <b/>
      <sz val="11"/>
      <color theme="3"/>
      <name val="Calibri"/>
      <charset val="134"/>
      <scheme val="minor"/>
    </font>
    <font>
      <sz val="11"/>
      <color rgb="FF9C6500"/>
      <name val="Calibri"/>
      <charset val="0"/>
      <scheme val="minor"/>
    </font>
    <font>
      <sz val="11"/>
      <color theme="1"/>
      <name val="Calibri"/>
      <charset val="0"/>
      <scheme val="minor"/>
    </font>
    <font>
      <sz val="11"/>
      <color theme="0"/>
      <name val="Calibri"/>
      <charset val="0"/>
      <scheme val="minor"/>
    </font>
    <font>
      <i/>
      <sz val="11"/>
      <color rgb="FF7F7F7F"/>
      <name val="Calibri"/>
      <charset val="0"/>
      <scheme val="minor"/>
    </font>
    <font>
      <u/>
      <sz val="11"/>
      <color rgb="FF800080"/>
      <name val="Calibri"/>
      <charset val="0"/>
      <scheme val="minor"/>
    </font>
    <font>
      <b/>
      <sz val="11"/>
      <color theme="1"/>
      <name val="Calibri"/>
      <charset val="0"/>
      <scheme val="minor"/>
    </font>
    <font>
      <b/>
      <sz val="11"/>
      <color rgb="FFFFFFFF"/>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b/>
      <sz val="15"/>
      <color theme="3"/>
      <name val="Calibri"/>
      <charset val="134"/>
      <scheme val="minor"/>
    </font>
    <font>
      <sz val="11"/>
      <color rgb="FF3F3F76"/>
      <name val="Calibri"/>
      <charset val="0"/>
      <scheme val="minor"/>
    </font>
    <font>
      <b/>
      <sz val="11"/>
      <color rgb="FF3F3F3F"/>
      <name val="Calibri"/>
      <charset val="0"/>
      <scheme val="minor"/>
    </font>
    <font>
      <sz val="11"/>
      <color rgb="FF006100"/>
      <name val="Calibri"/>
      <charset val="0"/>
      <scheme val="minor"/>
    </font>
    <font>
      <sz val="11"/>
      <color rgb="FF9C0006"/>
      <name val="Calibri"/>
      <charset val="0"/>
      <scheme val="minor"/>
    </font>
    <font>
      <b/>
      <sz val="11"/>
      <color rgb="FFFA7D00"/>
      <name val="Calibri"/>
      <charset val="0"/>
      <scheme val="minor"/>
    </font>
  </fonts>
  <fills count="33">
    <fill>
      <patternFill patternType="none"/>
    </fill>
    <fill>
      <patternFill patternType="gray125"/>
    </fill>
    <fill>
      <patternFill patternType="solid">
        <fgColor rgb="FFFFEB9C"/>
        <bgColor indexed="64"/>
      </patternFill>
    </fill>
    <fill>
      <patternFill patternType="solid">
        <fgColor theme="4" tint="0.599993896298105"/>
        <bgColor indexed="64"/>
      </patternFill>
    </fill>
    <fill>
      <patternFill patternType="solid">
        <fgColor theme="4"/>
        <bgColor indexed="64"/>
      </patternFill>
    </fill>
    <fill>
      <patternFill patternType="solid">
        <fgColor theme="9"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8"/>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theme="5"/>
        <bgColor indexed="64"/>
      </patternFill>
    </fill>
    <fill>
      <patternFill patternType="solid">
        <fgColor theme="6"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4"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8" fillId="3" borderId="0" applyNumberFormat="0" applyBorder="0" applyAlignment="0" applyProtection="0">
      <alignment vertical="center"/>
    </xf>
    <xf numFmtId="43"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9" fillId="9" borderId="0" applyNumberFormat="0" applyBorder="0" applyAlignment="0" applyProtection="0">
      <alignment vertical="center"/>
    </xf>
    <xf numFmtId="0" fontId="11" fillId="0" borderId="0" applyNumberFormat="0" applyFill="0" applyBorder="0" applyAlignment="0" applyProtection="0">
      <alignment vertical="center"/>
    </xf>
    <xf numFmtId="0" fontId="13" fillId="10" borderId="4" applyNumberFormat="0" applyAlignment="0" applyProtection="0">
      <alignment vertical="center"/>
    </xf>
    <xf numFmtId="0" fontId="14" fillId="0" borderId="5" applyNumberFormat="0" applyFill="0" applyAlignment="0" applyProtection="0">
      <alignment vertical="center"/>
    </xf>
    <xf numFmtId="0" fontId="5" fillId="11" borderId="6" applyNumberFormat="0" applyFont="0" applyAlignment="0" applyProtection="0">
      <alignment vertical="center"/>
    </xf>
    <xf numFmtId="0" fontId="8" fillId="14" borderId="0" applyNumberFormat="0" applyBorder="0" applyAlignment="0" applyProtection="0">
      <alignment vertical="center"/>
    </xf>
    <xf numFmtId="0" fontId="15" fillId="0" borderId="0" applyNumberFormat="0" applyFill="0" applyBorder="0" applyAlignment="0" applyProtection="0">
      <alignment vertical="center"/>
    </xf>
    <xf numFmtId="0" fontId="8" fillId="16" borderId="0" applyNumberFormat="0" applyBorder="0" applyAlignment="0" applyProtection="0">
      <alignment vertical="center"/>
    </xf>
    <xf numFmtId="0" fontId="1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7" fillId="0" borderId="5" applyNumberFormat="0" applyFill="0" applyAlignment="0" applyProtection="0">
      <alignment vertical="center"/>
    </xf>
    <xf numFmtId="0" fontId="6" fillId="0" borderId="7" applyNumberFormat="0" applyFill="0" applyAlignment="0" applyProtection="0">
      <alignment vertical="center"/>
    </xf>
    <xf numFmtId="0" fontId="6" fillId="0" borderId="0" applyNumberFormat="0" applyFill="0" applyBorder="0" applyAlignment="0" applyProtection="0">
      <alignment vertical="center"/>
    </xf>
    <xf numFmtId="0" fontId="18" fillId="17" borderId="8" applyNumberFormat="0" applyAlignment="0" applyProtection="0">
      <alignment vertical="center"/>
    </xf>
    <xf numFmtId="0" fontId="9" fillId="19" borderId="0" applyNumberFormat="0" applyBorder="0" applyAlignment="0" applyProtection="0">
      <alignment vertical="center"/>
    </xf>
    <xf numFmtId="0" fontId="20" fillId="21" borderId="0" applyNumberFormat="0" applyBorder="0" applyAlignment="0" applyProtection="0">
      <alignment vertical="center"/>
    </xf>
    <xf numFmtId="0" fontId="19" fillId="20" borderId="9" applyNumberFormat="0" applyAlignment="0" applyProtection="0">
      <alignment vertical="center"/>
    </xf>
    <xf numFmtId="0" fontId="8" fillId="22" borderId="0" applyNumberFormat="0" applyBorder="0" applyAlignment="0" applyProtection="0">
      <alignment vertical="center"/>
    </xf>
    <xf numFmtId="0" fontId="22" fillId="20" borderId="8" applyNumberFormat="0" applyAlignment="0" applyProtection="0">
      <alignment vertical="center"/>
    </xf>
    <xf numFmtId="0" fontId="4" fillId="0" borderId="2" applyNumberFormat="0" applyFill="0" applyAlignment="0" applyProtection="0">
      <alignment vertical="center"/>
    </xf>
    <xf numFmtId="0" fontId="12" fillId="0" borderId="3" applyNumberFormat="0" applyFill="0" applyAlignment="0" applyProtection="0">
      <alignment vertical="center"/>
    </xf>
    <xf numFmtId="0" fontId="21" fillId="23" borderId="0" applyNumberFormat="0" applyBorder="0" applyAlignment="0" applyProtection="0">
      <alignment vertical="center"/>
    </xf>
    <xf numFmtId="0" fontId="7" fillId="2" borderId="0" applyNumberFormat="0" applyBorder="0" applyAlignment="0" applyProtection="0">
      <alignment vertical="center"/>
    </xf>
    <xf numFmtId="0" fontId="9" fillId="4" borderId="0" applyNumberFormat="0" applyBorder="0" applyAlignment="0" applyProtection="0">
      <alignment vertical="center"/>
    </xf>
    <xf numFmtId="0" fontId="8" fillId="8" borderId="0" applyNumberFormat="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Alignment="0" applyProtection="0">
      <alignment vertical="center"/>
    </xf>
    <xf numFmtId="0" fontId="8" fillId="7" borderId="0" applyNumberFormat="0" applyBorder="0" applyAlignment="0" applyProtection="0">
      <alignment vertical="center"/>
    </xf>
    <xf numFmtId="0" fontId="8" fillId="25"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8" fillId="29" borderId="0" applyNumberFormat="0" applyBorder="0" applyAlignment="0" applyProtection="0">
      <alignment vertical="center"/>
    </xf>
    <xf numFmtId="0" fontId="9" fillId="30" borderId="0" applyNumberFormat="0" applyBorder="0" applyAlignment="0" applyProtection="0">
      <alignment vertical="center"/>
    </xf>
    <xf numFmtId="0" fontId="8" fillId="13" borderId="0" applyNumberFormat="0" applyBorder="0" applyAlignment="0" applyProtection="0">
      <alignment vertical="center"/>
    </xf>
    <xf numFmtId="0" fontId="8" fillId="26" borderId="0" applyNumberFormat="0" applyBorder="0" applyAlignment="0" applyProtection="0">
      <alignment vertical="center"/>
    </xf>
    <xf numFmtId="0" fontId="9" fillId="12" borderId="0" applyNumberFormat="0" applyBorder="0" applyAlignment="0" applyProtection="0">
      <alignment vertical="center"/>
    </xf>
    <xf numFmtId="0" fontId="8" fillId="31" borderId="0" applyNumberFormat="0" applyBorder="0" applyAlignment="0" applyProtection="0">
      <alignment vertical="center"/>
    </xf>
    <xf numFmtId="0" fontId="9" fillId="24" borderId="0" applyNumberFormat="0" applyBorder="0" applyAlignment="0" applyProtection="0">
      <alignment vertical="center"/>
    </xf>
    <xf numFmtId="0" fontId="9" fillId="6" borderId="0" applyNumberFormat="0" applyBorder="0" applyAlignment="0" applyProtection="0">
      <alignment vertical="center"/>
    </xf>
    <xf numFmtId="0" fontId="8" fillId="5" borderId="0" applyNumberFormat="0" applyBorder="0" applyAlignment="0" applyProtection="0">
      <alignment vertical="center"/>
    </xf>
    <xf numFmtId="0" fontId="9" fillId="32"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youtu.be/7oz_8IY0AKg" TargetMode="External"/><Relationship Id="rId98" Type="http://schemas.openxmlformats.org/officeDocument/2006/relationships/hyperlink" Target="https://youtu.be/Ba4PAOiC2BI" TargetMode="External"/><Relationship Id="rId97" Type="http://schemas.openxmlformats.org/officeDocument/2006/relationships/hyperlink" Target="https://youtu.be/zqfPyhXqBtU" TargetMode="External"/><Relationship Id="rId96" Type="http://schemas.openxmlformats.org/officeDocument/2006/relationships/hyperlink" Target="https://youtu.be/Lmivhh2Vi-Y" TargetMode="External"/><Relationship Id="rId95" Type="http://schemas.openxmlformats.org/officeDocument/2006/relationships/hyperlink" Target="https://youtu.be/-f41HNeP0n4" TargetMode="External"/><Relationship Id="rId94" Type="http://schemas.openxmlformats.org/officeDocument/2006/relationships/hyperlink" Target="https://youtu.be/WAK16Wox2Es" TargetMode="External"/><Relationship Id="rId93" Type="http://schemas.openxmlformats.org/officeDocument/2006/relationships/hyperlink" Target="https://youtu.be/4wSzoLeUZj8" TargetMode="External"/><Relationship Id="rId92" Type="http://schemas.openxmlformats.org/officeDocument/2006/relationships/hyperlink" Target="https://youtu.be/c2s7XOKWsSQ" TargetMode="External"/><Relationship Id="rId91" Type="http://schemas.openxmlformats.org/officeDocument/2006/relationships/hyperlink" Target="https://youtu.be/If0OcmS9c3U" TargetMode="External"/><Relationship Id="rId90" Type="http://schemas.openxmlformats.org/officeDocument/2006/relationships/hyperlink" Target="https://youtu.be/dmGrTt517I8" TargetMode="External"/><Relationship Id="rId9" Type="http://schemas.openxmlformats.org/officeDocument/2006/relationships/hyperlink" Target="https://youtu.be/uMrEEvV0yK0" TargetMode="External"/><Relationship Id="rId89" Type="http://schemas.openxmlformats.org/officeDocument/2006/relationships/hyperlink" Target="https://youtu.be/Ldo4SiaqPsk" TargetMode="External"/><Relationship Id="rId88" Type="http://schemas.openxmlformats.org/officeDocument/2006/relationships/hyperlink" Target="https://youtu.be/OmCYzk-i_js" TargetMode="External"/><Relationship Id="rId87" Type="http://schemas.openxmlformats.org/officeDocument/2006/relationships/hyperlink" Target="https://youtu.be/aC6Fd_laxbs" TargetMode="External"/><Relationship Id="rId86" Type="http://schemas.openxmlformats.org/officeDocument/2006/relationships/hyperlink" Target="https://youtu.be/TWSMfPRHf3A" TargetMode="External"/><Relationship Id="rId85" Type="http://schemas.openxmlformats.org/officeDocument/2006/relationships/hyperlink" Target="https://youtu.be/V-TGRs5ssQ4" TargetMode="External"/><Relationship Id="rId84" Type="http://schemas.openxmlformats.org/officeDocument/2006/relationships/hyperlink" Target="https://youtu.be/jwXLCaaHnAA" TargetMode="External"/><Relationship Id="rId83" Type="http://schemas.openxmlformats.org/officeDocument/2006/relationships/hyperlink" Target="https://youtu.be/GVPdIuErDvo" TargetMode="External"/><Relationship Id="rId82" Type="http://schemas.openxmlformats.org/officeDocument/2006/relationships/hyperlink" Target="https://youtu.be/TgKu4xhLQfo" TargetMode="External"/><Relationship Id="rId81" Type="http://schemas.openxmlformats.org/officeDocument/2006/relationships/hyperlink" Target="https://youtu.be/NlmbuMia2fA" TargetMode="External"/><Relationship Id="rId80" Type="http://schemas.openxmlformats.org/officeDocument/2006/relationships/hyperlink" Target="https://youtu.be/kH8LvwtUao0" TargetMode="External"/><Relationship Id="rId8" Type="http://schemas.openxmlformats.org/officeDocument/2006/relationships/hyperlink" Target="https://youtu.be/jtyzsfptN50" TargetMode="External"/><Relationship Id="rId79" Type="http://schemas.openxmlformats.org/officeDocument/2006/relationships/hyperlink" Target="https://youtu.be/Ha1vuTvZ5GU" TargetMode="External"/><Relationship Id="rId78" Type="http://schemas.openxmlformats.org/officeDocument/2006/relationships/hyperlink" Target="https://youtu.be/f5AbkXxxj4E" TargetMode="External"/><Relationship Id="rId77" Type="http://schemas.openxmlformats.org/officeDocument/2006/relationships/hyperlink" Target="https://youtu.be/VOqncaRxXgE" TargetMode="External"/><Relationship Id="rId76" Type="http://schemas.openxmlformats.org/officeDocument/2006/relationships/hyperlink" Target="https://youtu.be/JXDJ0E0me_s" TargetMode="External"/><Relationship Id="rId75" Type="http://schemas.openxmlformats.org/officeDocument/2006/relationships/hyperlink" Target="https://youtu.be/f9Tc886rPsM" TargetMode="External"/><Relationship Id="rId74" Type="http://schemas.openxmlformats.org/officeDocument/2006/relationships/hyperlink" Target="https://youtu.be/z96eOIsRs5k" TargetMode="External"/><Relationship Id="rId73" Type="http://schemas.openxmlformats.org/officeDocument/2006/relationships/hyperlink" Target="https://youtu.be/AgSpo-dRQUQ" TargetMode="External"/><Relationship Id="rId72" Type="http://schemas.openxmlformats.org/officeDocument/2006/relationships/hyperlink" Target="https://youtu.be/gfdFTYOsnf4" TargetMode="External"/><Relationship Id="rId71" Type="http://schemas.openxmlformats.org/officeDocument/2006/relationships/hyperlink" Target="https://youtu.be/ZX41OTLzI_Q" TargetMode="External"/><Relationship Id="rId70" Type="http://schemas.openxmlformats.org/officeDocument/2006/relationships/hyperlink" Target="https://youtu.be/jBGdDAwUrDk" TargetMode="External"/><Relationship Id="rId7" Type="http://schemas.openxmlformats.org/officeDocument/2006/relationships/hyperlink" Target="https://youtu.be/cYVBfsvLg3s" TargetMode="External"/><Relationship Id="rId69" Type="http://schemas.openxmlformats.org/officeDocument/2006/relationships/hyperlink" Target="https://youtu.be/vflNPO4LZwg" TargetMode="External"/><Relationship Id="rId68" Type="http://schemas.openxmlformats.org/officeDocument/2006/relationships/hyperlink" Target="https://youtu.be/dXoNOmW9bhA" TargetMode="External"/><Relationship Id="rId67" Type="http://schemas.openxmlformats.org/officeDocument/2006/relationships/hyperlink" Target="https://youtu.be/Tp96EvetYwc" TargetMode="External"/><Relationship Id="rId66" Type="http://schemas.openxmlformats.org/officeDocument/2006/relationships/hyperlink" Target="https://youtu.be/4AC3S5AEJuA" TargetMode="External"/><Relationship Id="rId65" Type="http://schemas.openxmlformats.org/officeDocument/2006/relationships/hyperlink" Target="https://youtu.be/_sJsmooE6g0" TargetMode="External"/><Relationship Id="rId64" Type="http://schemas.openxmlformats.org/officeDocument/2006/relationships/hyperlink" Target="https://youtu.be/U5i0olY8FFo" TargetMode="External"/><Relationship Id="rId63" Type="http://schemas.openxmlformats.org/officeDocument/2006/relationships/hyperlink" Target="https://youtu.be/NB15CIknvW8" TargetMode="External"/><Relationship Id="rId62" Type="http://schemas.openxmlformats.org/officeDocument/2006/relationships/hyperlink" Target="https://youtu.be/qhkM4O-ajVs" TargetMode="External"/><Relationship Id="rId61" Type="http://schemas.openxmlformats.org/officeDocument/2006/relationships/hyperlink" Target="https://youtu.be/TgWS_7lcTvI" TargetMode="External"/><Relationship Id="rId60" Type="http://schemas.openxmlformats.org/officeDocument/2006/relationships/hyperlink" Target="https://youtu.be/PaA-ATyOTD4" TargetMode="External"/><Relationship Id="rId6" Type="http://schemas.openxmlformats.org/officeDocument/2006/relationships/hyperlink" Target="https://youtu.be/fj4xgCknSrU" TargetMode="External"/><Relationship Id="rId59" Type="http://schemas.openxmlformats.org/officeDocument/2006/relationships/hyperlink" Target="https://youtu.be/FqcK_zwzJ6M" TargetMode="External"/><Relationship Id="rId58" Type="http://schemas.openxmlformats.org/officeDocument/2006/relationships/hyperlink" Target="https://youtu.be/Tz0fKpEuZiA" TargetMode="External"/><Relationship Id="rId57" Type="http://schemas.openxmlformats.org/officeDocument/2006/relationships/hyperlink" Target="https://youtu.be/ZeChQpldK4w" TargetMode="External"/><Relationship Id="rId56" Type="http://schemas.openxmlformats.org/officeDocument/2006/relationships/hyperlink" Target="https://youtu.be/wyCD-WTQ75s" TargetMode="External"/><Relationship Id="rId55" Type="http://schemas.openxmlformats.org/officeDocument/2006/relationships/hyperlink" Target="https://youtu.be/tf3DzMVa0tE" TargetMode="External"/><Relationship Id="rId54" Type="http://schemas.openxmlformats.org/officeDocument/2006/relationships/hyperlink" Target="https://youtu.be/2_gPinyFhEI" TargetMode="External"/><Relationship Id="rId53" Type="http://schemas.openxmlformats.org/officeDocument/2006/relationships/hyperlink" Target="https://youtu.be/51U3N_QUEjk" TargetMode="External"/><Relationship Id="rId52" Type="http://schemas.openxmlformats.org/officeDocument/2006/relationships/hyperlink" Target="https://youtu.be/uqrstMQGGng" TargetMode="External"/><Relationship Id="rId517" Type="http://schemas.openxmlformats.org/officeDocument/2006/relationships/hyperlink" Target="https://youtu.be/4ibinXCYuiU" TargetMode="External"/><Relationship Id="rId516" Type="http://schemas.openxmlformats.org/officeDocument/2006/relationships/hyperlink" Target="https://youtu.be/csaH7bpjd-8" TargetMode="External"/><Relationship Id="rId515" Type="http://schemas.openxmlformats.org/officeDocument/2006/relationships/hyperlink" Target="https://youtu.be/j3IFAwPruSw" TargetMode="External"/><Relationship Id="rId514" Type="http://schemas.openxmlformats.org/officeDocument/2006/relationships/hyperlink" Target="https://youtu.be/0MZV59uG_II" TargetMode="External"/><Relationship Id="rId513" Type="http://schemas.openxmlformats.org/officeDocument/2006/relationships/hyperlink" Target="https://youtu.be/0rqQjZ-nQPk" TargetMode="External"/><Relationship Id="rId512" Type="http://schemas.openxmlformats.org/officeDocument/2006/relationships/hyperlink" Target="https://youtu.be/tjdDDKntHKI" TargetMode="External"/><Relationship Id="rId511" Type="http://schemas.openxmlformats.org/officeDocument/2006/relationships/hyperlink" Target="https://youtu.be/58b7RWpYKMQ" TargetMode="External"/><Relationship Id="rId510" Type="http://schemas.openxmlformats.org/officeDocument/2006/relationships/hyperlink" Target="https://youtu.be/h_v6Zjh88a4" TargetMode="External"/><Relationship Id="rId51" Type="http://schemas.openxmlformats.org/officeDocument/2006/relationships/hyperlink" Target="https://youtu.be/NHmxe3LewJo" TargetMode="External"/><Relationship Id="rId509" Type="http://schemas.openxmlformats.org/officeDocument/2006/relationships/hyperlink" Target="https://youtu.be/8dxgrs6l-wI" TargetMode="External"/><Relationship Id="rId508" Type="http://schemas.openxmlformats.org/officeDocument/2006/relationships/hyperlink" Target="https://youtu.be/TsJGtUmCN3g" TargetMode="External"/><Relationship Id="rId507" Type="http://schemas.openxmlformats.org/officeDocument/2006/relationships/hyperlink" Target="https://youtu.be/C_fYYbPOtDU" TargetMode="External"/><Relationship Id="rId506" Type="http://schemas.openxmlformats.org/officeDocument/2006/relationships/hyperlink" Target="https://youtu.be/W6YKN0Y4SKY" TargetMode="External"/><Relationship Id="rId505" Type="http://schemas.openxmlformats.org/officeDocument/2006/relationships/hyperlink" Target="https://youtu.be/XCeZI9nqzJA" TargetMode="External"/><Relationship Id="rId504" Type="http://schemas.openxmlformats.org/officeDocument/2006/relationships/hyperlink" Target="https://youtu.be/AbDHaci24tM" TargetMode="External"/><Relationship Id="rId503" Type="http://schemas.openxmlformats.org/officeDocument/2006/relationships/hyperlink" Target="https://youtu.be/J0v5DmnHg34" TargetMode="External"/><Relationship Id="rId502" Type="http://schemas.openxmlformats.org/officeDocument/2006/relationships/hyperlink" Target="https://youtu.be/TQHNLupCFAA" TargetMode="External"/><Relationship Id="rId501" Type="http://schemas.openxmlformats.org/officeDocument/2006/relationships/hyperlink" Target="https://youtu.be/cmklvcLYhVs" TargetMode="External"/><Relationship Id="rId500" Type="http://schemas.openxmlformats.org/officeDocument/2006/relationships/hyperlink" Target="https://youtu.be/Wmyu-Y_e2Nc" TargetMode="External"/><Relationship Id="rId50" Type="http://schemas.openxmlformats.org/officeDocument/2006/relationships/hyperlink" Target="https://youtu.be/kqwuFh2SCY8" TargetMode="External"/><Relationship Id="rId5" Type="http://schemas.openxmlformats.org/officeDocument/2006/relationships/hyperlink" Target="https://youtu.be/Xj9PNqH8Two" TargetMode="External"/><Relationship Id="rId499" Type="http://schemas.openxmlformats.org/officeDocument/2006/relationships/hyperlink" Target="https://youtu.be/riwHMZ-2uGQ" TargetMode="External"/><Relationship Id="rId498" Type="http://schemas.openxmlformats.org/officeDocument/2006/relationships/hyperlink" Target="https://youtu.be/AKlT2S4rrxk" TargetMode="External"/><Relationship Id="rId497" Type="http://schemas.openxmlformats.org/officeDocument/2006/relationships/hyperlink" Target="https://youtu.be/WD-6SUCnkLU" TargetMode="External"/><Relationship Id="rId496" Type="http://schemas.openxmlformats.org/officeDocument/2006/relationships/hyperlink" Target="https://youtu.be/dCCFY66Z-ng" TargetMode="External"/><Relationship Id="rId495" Type="http://schemas.openxmlformats.org/officeDocument/2006/relationships/hyperlink" Target="https://youtu.be/YnN7VIFY4-o" TargetMode="External"/><Relationship Id="rId494" Type="http://schemas.openxmlformats.org/officeDocument/2006/relationships/hyperlink" Target="https://youtu.be/Cf83FK_suEo" TargetMode="External"/><Relationship Id="rId493" Type="http://schemas.openxmlformats.org/officeDocument/2006/relationships/hyperlink" Target="https://youtu.be/lYFfyF9OJSs" TargetMode="External"/><Relationship Id="rId492" Type="http://schemas.openxmlformats.org/officeDocument/2006/relationships/hyperlink" Target="https://youtu.be/cmmfGUnXjNc" TargetMode="External"/><Relationship Id="rId491" Type="http://schemas.openxmlformats.org/officeDocument/2006/relationships/hyperlink" Target="https://youtu.be/F2_3Eflpzbs" TargetMode="External"/><Relationship Id="rId490" Type="http://schemas.openxmlformats.org/officeDocument/2006/relationships/hyperlink" Target="https://youtu.be/hT3ah8kUe1c" TargetMode="External"/><Relationship Id="rId49" Type="http://schemas.openxmlformats.org/officeDocument/2006/relationships/hyperlink" Target="https://youtu.be/3Nys09DlBfo" TargetMode="External"/><Relationship Id="rId489" Type="http://schemas.openxmlformats.org/officeDocument/2006/relationships/hyperlink" Target="https://youtu.be/0FMICwte0oc" TargetMode="External"/><Relationship Id="rId488" Type="http://schemas.openxmlformats.org/officeDocument/2006/relationships/hyperlink" Target="https://youtu.be/DVp4mf7z1Z8" TargetMode="External"/><Relationship Id="rId487" Type="http://schemas.openxmlformats.org/officeDocument/2006/relationships/hyperlink" Target="https://youtu.be/ngtkYLRSNxc" TargetMode="External"/><Relationship Id="rId486" Type="http://schemas.openxmlformats.org/officeDocument/2006/relationships/hyperlink" Target="https://youtu.be/0luzY1-zwrA" TargetMode="External"/><Relationship Id="rId485" Type="http://schemas.openxmlformats.org/officeDocument/2006/relationships/hyperlink" Target="https://youtu.be/IPlUjhpkeco" TargetMode="External"/><Relationship Id="rId484" Type="http://schemas.openxmlformats.org/officeDocument/2006/relationships/hyperlink" Target="https://youtu.be/_QhaDt0gQe8" TargetMode="External"/><Relationship Id="rId483" Type="http://schemas.openxmlformats.org/officeDocument/2006/relationships/hyperlink" Target="https://youtu.be/m4VRjOHQqyg" TargetMode="External"/><Relationship Id="rId482" Type="http://schemas.openxmlformats.org/officeDocument/2006/relationships/hyperlink" Target="https://youtu.be/8fEMCwC8980" TargetMode="External"/><Relationship Id="rId481" Type="http://schemas.openxmlformats.org/officeDocument/2006/relationships/hyperlink" Target="https://youtu.be/WS-SoQPV4fY" TargetMode="External"/><Relationship Id="rId480" Type="http://schemas.openxmlformats.org/officeDocument/2006/relationships/hyperlink" Target="https://youtu.be/TOH96h-TzeQ" TargetMode="External"/><Relationship Id="rId48" Type="http://schemas.openxmlformats.org/officeDocument/2006/relationships/hyperlink" Target="https://youtu.be/tWvy9CveWjY" TargetMode="External"/><Relationship Id="rId479" Type="http://schemas.openxmlformats.org/officeDocument/2006/relationships/hyperlink" Target="https://youtu.be/b7hIZELCkw0" TargetMode="External"/><Relationship Id="rId478" Type="http://schemas.openxmlformats.org/officeDocument/2006/relationships/hyperlink" Target="https://youtu.be/wLfsgimDo9Q" TargetMode="External"/><Relationship Id="rId477" Type="http://schemas.openxmlformats.org/officeDocument/2006/relationships/hyperlink" Target="https://youtu.be/7dKCS_W91cs" TargetMode="External"/><Relationship Id="rId476" Type="http://schemas.openxmlformats.org/officeDocument/2006/relationships/hyperlink" Target="https://youtu.be/fjI2yEIrk3w" TargetMode="External"/><Relationship Id="rId475" Type="http://schemas.openxmlformats.org/officeDocument/2006/relationships/hyperlink" Target="https://youtu.be/0twoaRVEg3Q" TargetMode="External"/><Relationship Id="rId474" Type="http://schemas.openxmlformats.org/officeDocument/2006/relationships/hyperlink" Target="https://youtu.be/Bo3nLUmdimQ" TargetMode="External"/><Relationship Id="rId473" Type="http://schemas.openxmlformats.org/officeDocument/2006/relationships/hyperlink" Target="https://youtu.be/Dz_hq91-iqQ" TargetMode="External"/><Relationship Id="rId472" Type="http://schemas.openxmlformats.org/officeDocument/2006/relationships/hyperlink" Target="https://youtu.be/dYJmzbFFnNE" TargetMode="External"/><Relationship Id="rId471" Type="http://schemas.openxmlformats.org/officeDocument/2006/relationships/hyperlink" Target="https://youtu.be/hmhSlj_teTE" TargetMode="External"/><Relationship Id="rId470" Type="http://schemas.openxmlformats.org/officeDocument/2006/relationships/hyperlink" Target="https://youtu.be/p6eUXuSoWBU" TargetMode="External"/><Relationship Id="rId47" Type="http://schemas.openxmlformats.org/officeDocument/2006/relationships/hyperlink" Target="https://youtu.be/afDP5HnkPnk" TargetMode="External"/><Relationship Id="rId469" Type="http://schemas.openxmlformats.org/officeDocument/2006/relationships/hyperlink" Target="https://youtu.be/5CRX2EzP0pE" TargetMode="External"/><Relationship Id="rId468" Type="http://schemas.openxmlformats.org/officeDocument/2006/relationships/hyperlink" Target="https://youtu.be/5w3HFx7yl8w" TargetMode="External"/><Relationship Id="rId467" Type="http://schemas.openxmlformats.org/officeDocument/2006/relationships/hyperlink" Target="https://youtu.be/GM21Knd6atI" TargetMode="External"/><Relationship Id="rId466" Type="http://schemas.openxmlformats.org/officeDocument/2006/relationships/hyperlink" Target="https://youtu.be/3FJPLj3PCJc" TargetMode="External"/><Relationship Id="rId465" Type="http://schemas.openxmlformats.org/officeDocument/2006/relationships/hyperlink" Target="https://youtu.be/GCUZ5AYOzK0" TargetMode="External"/><Relationship Id="rId464" Type="http://schemas.openxmlformats.org/officeDocument/2006/relationships/hyperlink" Target="https://youtu.be/MG0S9ZlbNac" TargetMode="External"/><Relationship Id="rId463" Type="http://schemas.openxmlformats.org/officeDocument/2006/relationships/hyperlink" Target="https://youtu.be/qtIDNYnWfCs" TargetMode="External"/><Relationship Id="rId462" Type="http://schemas.openxmlformats.org/officeDocument/2006/relationships/hyperlink" Target="https://youtu.be/CuW7L3gCyEY" TargetMode="External"/><Relationship Id="rId461" Type="http://schemas.openxmlformats.org/officeDocument/2006/relationships/hyperlink" Target="https://youtu.be/IFvwB_jmYSo" TargetMode="External"/><Relationship Id="rId460" Type="http://schemas.openxmlformats.org/officeDocument/2006/relationships/hyperlink" Target="https://youtu.be/2yZezL5UN4M" TargetMode="External"/><Relationship Id="rId46" Type="http://schemas.openxmlformats.org/officeDocument/2006/relationships/hyperlink" Target="https://youtu.be/nvkny__lqpg" TargetMode="External"/><Relationship Id="rId459" Type="http://schemas.openxmlformats.org/officeDocument/2006/relationships/hyperlink" Target="https://youtu.be/J2JWrEGYV1k" TargetMode="External"/><Relationship Id="rId458" Type="http://schemas.openxmlformats.org/officeDocument/2006/relationships/hyperlink" Target="https://youtu.be/sAjnFqU1fDs" TargetMode="External"/><Relationship Id="rId457" Type="http://schemas.openxmlformats.org/officeDocument/2006/relationships/hyperlink" Target="https://youtu.be/Ve20FZYBdYU" TargetMode="External"/><Relationship Id="rId456" Type="http://schemas.openxmlformats.org/officeDocument/2006/relationships/hyperlink" Target="https://youtu.be/rVCZUx69PBs" TargetMode="External"/><Relationship Id="rId455" Type="http://schemas.openxmlformats.org/officeDocument/2006/relationships/hyperlink" Target="https://youtu.be/UYNz42EN_f0" TargetMode="External"/><Relationship Id="rId454" Type="http://schemas.openxmlformats.org/officeDocument/2006/relationships/hyperlink" Target="https://youtu.be/VIH7b7QRE-o" TargetMode="External"/><Relationship Id="rId453" Type="http://schemas.openxmlformats.org/officeDocument/2006/relationships/hyperlink" Target="https://youtu.be/l8NHjP9fcdc" TargetMode="External"/><Relationship Id="rId452" Type="http://schemas.openxmlformats.org/officeDocument/2006/relationships/hyperlink" Target="https://youtu.be/CLEeMRv-TE0" TargetMode="External"/><Relationship Id="rId451" Type="http://schemas.openxmlformats.org/officeDocument/2006/relationships/hyperlink" Target="https://youtu.be/c1Y8QcXAATc" TargetMode="External"/><Relationship Id="rId450" Type="http://schemas.openxmlformats.org/officeDocument/2006/relationships/hyperlink" Target="https://youtu.be/U7hZKE_AjKo" TargetMode="External"/><Relationship Id="rId45" Type="http://schemas.openxmlformats.org/officeDocument/2006/relationships/hyperlink" Target="https://youtu.be/zcN4DvKZ6Uc" TargetMode="External"/><Relationship Id="rId449" Type="http://schemas.openxmlformats.org/officeDocument/2006/relationships/hyperlink" Target="https://youtu.be/AIRxbtzwyuc" TargetMode="External"/><Relationship Id="rId448" Type="http://schemas.openxmlformats.org/officeDocument/2006/relationships/hyperlink" Target="https://youtu.be/hlu161aKAW8" TargetMode="External"/><Relationship Id="rId447" Type="http://schemas.openxmlformats.org/officeDocument/2006/relationships/hyperlink" Target="https://youtu.be/Tys25wc0BoA" TargetMode="External"/><Relationship Id="rId446" Type="http://schemas.openxmlformats.org/officeDocument/2006/relationships/hyperlink" Target="https://youtu.be/inpQwVMubVs" TargetMode="External"/><Relationship Id="rId445" Type="http://schemas.openxmlformats.org/officeDocument/2006/relationships/hyperlink" Target="https://youtu.be/09xBhhi41_Y" TargetMode="External"/><Relationship Id="rId444" Type="http://schemas.openxmlformats.org/officeDocument/2006/relationships/hyperlink" Target="https://youtu.be/UI06f8t4ROk" TargetMode="External"/><Relationship Id="rId443" Type="http://schemas.openxmlformats.org/officeDocument/2006/relationships/hyperlink" Target="https://youtu.be/VIDNIYnuuzI" TargetMode="External"/><Relationship Id="rId442" Type="http://schemas.openxmlformats.org/officeDocument/2006/relationships/hyperlink" Target="https://youtu.be/ufvd1POiHAE" TargetMode="External"/><Relationship Id="rId441" Type="http://schemas.openxmlformats.org/officeDocument/2006/relationships/hyperlink" Target="https://youtu.be/LA60KwruEx0" TargetMode="External"/><Relationship Id="rId440" Type="http://schemas.openxmlformats.org/officeDocument/2006/relationships/hyperlink" Target="https://youtu.be/V-ek6dhB_nM" TargetMode="External"/><Relationship Id="rId44" Type="http://schemas.openxmlformats.org/officeDocument/2006/relationships/hyperlink" Target="https://youtu.be/SyZLWeAatFo" TargetMode="External"/><Relationship Id="rId439" Type="http://schemas.openxmlformats.org/officeDocument/2006/relationships/hyperlink" Target="https://youtu.be/qsUzADIC00c" TargetMode="External"/><Relationship Id="rId438" Type="http://schemas.openxmlformats.org/officeDocument/2006/relationships/hyperlink" Target="https://youtu.be/8MpF3Tw-PDE" TargetMode="External"/><Relationship Id="rId437" Type="http://schemas.openxmlformats.org/officeDocument/2006/relationships/hyperlink" Target="https://youtu.be/PctegFMd6sM" TargetMode="External"/><Relationship Id="rId436" Type="http://schemas.openxmlformats.org/officeDocument/2006/relationships/hyperlink" Target="https://youtu.be/_O9URtAri5g" TargetMode="External"/><Relationship Id="rId435" Type="http://schemas.openxmlformats.org/officeDocument/2006/relationships/hyperlink" Target="https://youtu.be/bJJEXawiLcs" TargetMode="External"/><Relationship Id="rId434" Type="http://schemas.openxmlformats.org/officeDocument/2006/relationships/hyperlink" Target="https://youtu.be/P3vkEmY-ESI" TargetMode="External"/><Relationship Id="rId433" Type="http://schemas.openxmlformats.org/officeDocument/2006/relationships/hyperlink" Target="https://youtu.be/TdSLYx-rzYU" TargetMode="External"/><Relationship Id="rId432" Type="http://schemas.openxmlformats.org/officeDocument/2006/relationships/hyperlink" Target="https://youtu.be/CX_uJhubVrQ" TargetMode="External"/><Relationship Id="rId431" Type="http://schemas.openxmlformats.org/officeDocument/2006/relationships/hyperlink" Target="https://youtu.be/8TGip1YviTA" TargetMode="External"/><Relationship Id="rId430" Type="http://schemas.openxmlformats.org/officeDocument/2006/relationships/hyperlink" Target="https://youtu.be/V6oVVV84c-Q" TargetMode="External"/><Relationship Id="rId43" Type="http://schemas.openxmlformats.org/officeDocument/2006/relationships/hyperlink" Target="https://youtu.be/tMoj6syYIA4" TargetMode="External"/><Relationship Id="rId429" Type="http://schemas.openxmlformats.org/officeDocument/2006/relationships/hyperlink" Target="https://youtu.be/kdbUA2T96NQ" TargetMode="External"/><Relationship Id="rId428" Type="http://schemas.openxmlformats.org/officeDocument/2006/relationships/hyperlink" Target="https://youtu.be/H40K1SjadOM" TargetMode="External"/><Relationship Id="rId427" Type="http://schemas.openxmlformats.org/officeDocument/2006/relationships/hyperlink" Target="https://youtu.be/tEAZ6xy1ae8" TargetMode="External"/><Relationship Id="rId426" Type="http://schemas.openxmlformats.org/officeDocument/2006/relationships/hyperlink" Target="https://youtu.be/8pfKnNc24N8" TargetMode="External"/><Relationship Id="rId425" Type="http://schemas.openxmlformats.org/officeDocument/2006/relationships/hyperlink" Target="https://youtu.be/wrnsvGIO--g" TargetMode="External"/><Relationship Id="rId424" Type="http://schemas.openxmlformats.org/officeDocument/2006/relationships/hyperlink" Target="https://youtu.be/8_PWzlPHqdI" TargetMode="External"/><Relationship Id="rId423" Type="http://schemas.openxmlformats.org/officeDocument/2006/relationships/hyperlink" Target="https://youtu.be/jx60BWMZvzA" TargetMode="External"/><Relationship Id="rId422" Type="http://schemas.openxmlformats.org/officeDocument/2006/relationships/hyperlink" Target="https://youtu.be/GqAuAlNCe0Y" TargetMode="External"/><Relationship Id="rId421" Type="http://schemas.openxmlformats.org/officeDocument/2006/relationships/hyperlink" Target="https://youtu.be/wswwb09ueRE" TargetMode="External"/><Relationship Id="rId420" Type="http://schemas.openxmlformats.org/officeDocument/2006/relationships/hyperlink" Target="https://youtu.be/c6Na29qSxds" TargetMode="External"/><Relationship Id="rId42" Type="http://schemas.openxmlformats.org/officeDocument/2006/relationships/hyperlink" Target="https://youtu.be/zKHFu1rfG60" TargetMode="External"/><Relationship Id="rId419" Type="http://schemas.openxmlformats.org/officeDocument/2006/relationships/hyperlink" Target="https://youtu.be/cf3i2hVaXpM" TargetMode="External"/><Relationship Id="rId418" Type="http://schemas.openxmlformats.org/officeDocument/2006/relationships/hyperlink" Target="https://youtu.be/LHunUjiJhj0" TargetMode="External"/><Relationship Id="rId417" Type="http://schemas.openxmlformats.org/officeDocument/2006/relationships/hyperlink" Target="https://youtu.be/w3i5ijrXy0g" TargetMode="External"/><Relationship Id="rId416" Type="http://schemas.openxmlformats.org/officeDocument/2006/relationships/hyperlink" Target="https://youtu.be/lhUM54vYdzQ" TargetMode="External"/><Relationship Id="rId415" Type="http://schemas.openxmlformats.org/officeDocument/2006/relationships/hyperlink" Target="https://youtu.be/ibVLM5LIqKs" TargetMode="External"/><Relationship Id="rId414" Type="http://schemas.openxmlformats.org/officeDocument/2006/relationships/hyperlink" Target="https://youtu.be/uCoV7BczmWs" TargetMode="External"/><Relationship Id="rId413" Type="http://schemas.openxmlformats.org/officeDocument/2006/relationships/hyperlink" Target="https://youtu.be/j0uTSX4uNxY" TargetMode="External"/><Relationship Id="rId412" Type="http://schemas.openxmlformats.org/officeDocument/2006/relationships/hyperlink" Target="https://youtu.be/Er-leiPnsI0" TargetMode="External"/><Relationship Id="rId411" Type="http://schemas.openxmlformats.org/officeDocument/2006/relationships/hyperlink" Target="https://youtu.be/N12IdGMgWsQ" TargetMode="External"/><Relationship Id="rId410" Type="http://schemas.openxmlformats.org/officeDocument/2006/relationships/hyperlink" Target="https://youtu.be/Ko0o34ImXec" TargetMode="External"/><Relationship Id="rId41" Type="http://schemas.openxmlformats.org/officeDocument/2006/relationships/hyperlink" Target="https://youtu.be/OG1jcPEwMnA" TargetMode="External"/><Relationship Id="rId409" Type="http://schemas.openxmlformats.org/officeDocument/2006/relationships/hyperlink" Target="https://youtu.be/K-3v1NZSV2I" TargetMode="External"/><Relationship Id="rId408" Type="http://schemas.openxmlformats.org/officeDocument/2006/relationships/hyperlink" Target="https://youtu.be/3KbJv_P3owQ" TargetMode="External"/><Relationship Id="rId407" Type="http://schemas.openxmlformats.org/officeDocument/2006/relationships/hyperlink" Target="https://youtu.be/atrR1ZPGxZ8" TargetMode="External"/><Relationship Id="rId406" Type="http://schemas.openxmlformats.org/officeDocument/2006/relationships/hyperlink" Target="https://youtu.be/HD6iKyL-QpA" TargetMode="External"/><Relationship Id="rId405" Type="http://schemas.openxmlformats.org/officeDocument/2006/relationships/hyperlink" Target="https://youtu.be/hMLVFocWXfY" TargetMode="External"/><Relationship Id="rId404" Type="http://schemas.openxmlformats.org/officeDocument/2006/relationships/hyperlink" Target="https://youtu.be/a5bnjrRFKHU" TargetMode="External"/><Relationship Id="rId403" Type="http://schemas.openxmlformats.org/officeDocument/2006/relationships/hyperlink" Target="https://youtu.be/2oAkamoGqUg" TargetMode="External"/><Relationship Id="rId402" Type="http://schemas.openxmlformats.org/officeDocument/2006/relationships/hyperlink" Target="https://youtu.be/GpA2hAt0KO0" TargetMode="External"/><Relationship Id="rId401" Type="http://schemas.openxmlformats.org/officeDocument/2006/relationships/hyperlink" Target="https://youtu.be/HlVZJxIvUeU" TargetMode="External"/><Relationship Id="rId400" Type="http://schemas.openxmlformats.org/officeDocument/2006/relationships/hyperlink" Target="https://youtu.be/fSHPNTe_a8E" TargetMode="External"/><Relationship Id="rId40" Type="http://schemas.openxmlformats.org/officeDocument/2006/relationships/hyperlink" Target="https://youtu.be/GkSPg_t5jOY" TargetMode="External"/><Relationship Id="rId4" Type="http://schemas.openxmlformats.org/officeDocument/2006/relationships/hyperlink" Target="https://youtu.be/yBTLzjKhEtc" TargetMode="External"/><Relationship Id="rId399" Type="http://schemas.openxmlformats.org/officeDocument/2006/relationships/hyperlink" Target="https://youtu.be/7Kl19nG3AiI" TargetMode="External"/><Relationship Id="rId398" Type="http://schemas.openxmlformats.org/officeDocument/2006/relationships/hyperlink" Target="https://youtu.be/VuxTOcV2v5Q" TargetMode="External"/><Relationship Id="rId397" Type="http://schemas.openxmlformats.org/officeDocument/2006/relationships/hyperlink" Target="https://youtu.be/D3Tltzgogqs" TargetMode="External"/><Relationship Id="rId396" Type="http://schemas.openxmlformats.org/officeDocument/2006/relationships/hyperlink" Target="https://youtu.be/lrWZ_m2404E" TargetMode="External"/><Relationship Id="rId395" Type="http://schemas.openxmlformats.org/officeDocument/2006/relationships/hyperlink" Target="https://youtu.be/TPwumsIBt6A" TargetMode="External"/><Relationship Id="rId394" Type="http://schemas.openxmlformats.org/officeDocument/2006/relationships/hyperlink" Target="https://youtu.be/k_4kCd8KAM0" TargetMode="External"/><Relationship Id="rId393" Type="http://schemas.openxmlformats.org/officeDocument/2006/relationships/hyperlink" Target="https://youtu.be/36fitNWd5uM" TargetMode="External"/><Relationship Id="rId392" Type="http://schemas.openxmlformats.org/officeDocument/2006/relationships/hyperlink" Target="https://youtu.be/TpCnLcL0FyM" TargetMode="External"/><Relationship Id="rId391" Type="http://schemas.openxmlformats.org/officeDocument/2006/relationships/hyperlink" Target="https://youtu.be/tNTda2Qd5tQ" TargetMode="External"/><Relationship Id="rId390" Type="http://schemas.openxmlformats.org/officeDocument/2006/relationships/hyperlink" Target="https://youtu.be/8ydYUfQFBZM" TargetMode="External"/><Relationship Id="rId39" Type="http://schemas.openxmlformats.org/officeDocument/2006/relationships/hyperlink" Target="https://youtu.be/3H3v2QeUFtQ" TargetMode="External"/><Relationship Id="rId389" Type="http://schemas.openxmlformats.org/officeDocument/2006/relationships/hyperlink" Target="https://youtu.be/WJUEg5YbyUk" TargetMode="External"/><Relationship Id="rId388" Type="http://schemas.openxmlformats.org/officeDocument/2006/relationships/hyperlink" Target="https://youtu.be/pZoEw23NMi0" TargetMode="External"/><Relationship Id="rId387" Type="http://schemas.openxmlformats.org/officeDocument/2006/relationships/hyperlink" Target="https://youtu.be/XTf9gOyJnXw" TargetMode="External"/><Relationship Id="rId386" Type="http://schemas.openxmlformats.org/officeDocument/2006/relationships/hyperlink" Target="https://youtu.be/FrTBzkiff0E" TargetMode="External"/><Relationship Id="rId385" Type="http://schemas.openxmlformats.org/officeDocument/2006/relationships/hyperlink" Target="https://youtu.be/bieWY1wbfs8" TargetMode="External"/><Relationship Id="rId384" Type="http://schemas.openxmlformats.org/officeDocument/2006/relationships/hyperlink" Target="https://youtu.be/DxALJQwsmgQ" TargetMode="External"/><Relationship Id="rId383" Type="http://schemas.openxmlformats.org/officeDocument/2006/relationships/hyperlink" Target="https://youtu.be/KTPXpBX4Bbs" TargetMode="External"/><Relationship Id="rId382" Type="http://schemas.openxmlformats.org/officeDocument/2006/relationships/hyperlink" Target="https://youtu.be/hWyL4QRpPV0" TargetMode="External"/><Relationship Id="rId381" Type="http://schemas.openxmlformats.org/officeDocument/2006/relationships/hyperlink" Target="https://youtu.be/XL6QdgqUQ1E" TargetMode="External"/><Relationship Id="rId380" Type="http://schemas.openxmlformats.org/officeDocument/2006/relationships/hyperlink" Target="https://youtu.be/wFq3vcylRrs" TargetMode="External"/><Relationship Id="rId38" Type="http://schemas.openxmlformats.org/officeDocument/2006/relationships/hyperlink" Target="https://youtu.be/1PMjXACJm08" TargetMode="External"/><Relationship Id="rId379" Type="http://schemas.openxmlformats.org/officeDocument/2006/relationships/hyperlink" Target="https://youtu.be/mNTH4lWryAg" TargetMode="External"/><Relationship Id="rId378" Type="http://schemas.openxmlformats.org/officeDocument/2006/relationships/hyperlink" Target="https://youtu.be/PoJu7OLM9aw" TargetMode="External"/><Relationship Id="rId377" Type="http://schemas.openxmlformats.org/officeDocument/2006/relationships/hyperlink" Target="https://youtu.be/zHIph6Qhhr0" TargetMode="External"/><Relationship Id="rId376" Type="http://schemas.openxmlformats.org/officeDocument/2006/relationships/hyperlink" Target="https://youtu.be/ZiP2Jt4h-rQ" TargetMode="External"/><Relationship Id="rId375" Type="http://schemas.openxmlformats.org/officeDocument/2006/relationships/hyperlink" Target="https://youtu.be/ysT3qlRngsM" TargetMode="External"/><Relationship Id="rId374" Type="http://schemas.openxmlformats.org/officeDocument/2006/relationships/hyperlink" Target="https://youtu.be/z9di6eLVcog" TargetMode="External"/><Relationship Id="rId373" Type="http://schemas.openxmlformats.org/officeDocument/2006/relationships/hyperlink" Target="https://youtu.be/VUwGFGU9QmA" TargetMode="External"/><Relationship Id="rId372" Type="http://schemas.openxmlformats.org/officeDocument/2006/relationships/hyperlink" Target="https://youtu.be/WZN5guU371g" TargetMode="External"/><Relationship Id="rId371" Type="http://schemas.openxmlformats.org/officeDocument/2006/relationships/hyperlink" Target="https://youtu.be/Qt8rgGPcyBI" TargetMode="External"/><Relationship Id="rId370" Type="http://schemas.openxmlformats.org/officeDocument/2006/relationships/hyperlink" Target="https://youtu.be/K_8Q8KAdaOw" TargetMode="External"/><Relationship Id="rId37" Type="http://schemas.openxmlformats.org/officeDocument/2006/relationships/hyperlink" Target="https://youtu.be/D0ABMEpsG_Y" TargetMode="External"/><Relationship Id="rId369" Type="http://schemas.openxmlformats.org/officeDocument/2006/relationships/hyperlink" Target="https://youtu.be/-aghkwrfX7Q" TargetMode="External"/><Relationship Id="rId368" Type="http://schemas.openxmlformats.org/officeDocument/2006/relationships/hyperlink" Target="https://youtu.be/AaH9UPRL884" TargetMode="External"/><Relationship Id="rId367" Type="http://schemas.openxmlformats.org/officeDocument/2006/relationships/hyperlink" Target="https://youtu.be/6xaX1WEXNnU" TargetMode="External"/><Relationship Id="rId366" Type="http://schemas.openxmlformats.org/officeDocument/2006/relationships/hyperlink" Target="https://youtu.be/pL51fQCKAwQ" TargetMode="External"/><Relationship Id="rId365" Type="http://schemas.openxmlformats.org/officeDocument/2006/relationships/hyperlink" Target="https://youtu.be/jYThB7boIDo" TargetMode="External"/><Relationship Id="rId364" Type="http://schemas.openxmlformats.org/officeDocument/2006/relationships/hyperlink" Target="https://youtu.be/hRmSSd0TkQ4" TargetMode="External"/><Relationship Id="rId363" Type="http://schemas.openxmlformats.org/officeDocument/2006/relationships/hyperlink" Target="https://youtu.be/dVCF2TIIf04" TargetMode="External"/><Relationship Id="rId362" Type="http://schemas.openxmlformats.org/officeDocument/2006/relationships/hyperlink" Target="https://youtu.be/6NxjHnvQANo" TargetMode="External"/><Relationship Id="rId361" Type="http://schemas.openxmlformats.org/officeDocument/2006/relationships/hyperlink" Target="https://youtu.be/AJdBaVe9tNw" TargetMode="External"/><Relationship Id="rId360" Type="http://schemas.openxmlformats.org/officeDocument/2006/relationships/hyperlink" Target="https://youtu.be/DZuRVFyherc" TargetMode="External"/><Relationship Id="rId36" Type="http://schemas.openxmlformats.org/officeDocument/2006/relationships/hyperlink" Target="https://youtu.be/wrCJneSVxoo" TargetMode="External"/><Relationship Id="rId359" Type="http://schemas.openxmlformats.org/officeDocument/2006/relationships/hyperlink" Target="https://youtu.be/muWOQ8J7UrI" TargetMode="External"/><Relationship Id="rId358" Type="http://schemas.openxmlformats.org/officeDocument/2006/relationships/hyperlink" Target="https://youtu.be/tShxyr0HPVs" TargetMode="External"/><Relationship Id="rId357" Type="http://schemas.openxmlformats.org/officeDocument/2006/relationships/hyperlink" Target="https://youtu.be/_diU7uG0-JM" TargetMode="External"/><Relationship Id="rId356" Type="http://schemas.openxmlformats.org/officeDocument/2006/relationships/hyperlink" Target="https://youtu.be/g6DHwvZRL38" TargetMode="External"/><Relationship Id="rId355" Type="http://schemas.openxmlformats.org/officeDocument/2006/relationships/hyperlink" Target="https://youtu.be/ChWJbj4-ORU" TargetMode="External"/><Relationship Id="rId354" Type="http://schemas.openxmlformats.org/officeDocument/2006/relationships/hyperlink" Target="https://youtu.be/xoLt8O0xWU4" TargetMode="External"/><Relationship Id="rId353" Type="http://schemas.openxmlformats.org/officeDocument/2006/relationships/hyperlink" Target="https://youtu.be/7PoAQmBqkV0" TargetMode="External"/><Relationship Id="rId352" Type="http://schemas.openxmlformats.org/officeDocument/2006/relationships/hyperlink" Target="https://youtu.be/hIIhx-2ijvw" TargetMode="External"/><Relationship Id="rId351" Type="http://schemas.openxmlformats.org/officeDocument/2006/relationships/hyperlink" Target="https://youtu.be/ucDTrm5neZ0" TargetMode="External"/><Relationship Id="rId350" Type="http://schemas.openxmlformats.org/officeDocument/2006/relationships/hyperlink" Target="https://youtu.be/SY_91nXj6N8" TargetMode="External"/><Relationship Id="rId35" Type="http://schemas.openxmlformats.org/officeDocument/2006/relationships/hyperlink" Target="https://youtu.be/r_62Z4dMiwI" TargetMode="External"/><Relationship Id="rId349" Type="http://schemas.openxmlformats.org/officeDocument/2006/relationships/hyperlink" Target="https://youtu.be/PDaOsp9tSZE" TargetMode="External"/><Relationship Id="rId348" Type="http://schemas.openxmlformats.org/officeDocument/2006/relationships/hyperlink" Target="https://youtu.be/OGRf5z2emIU" TargetMode="External"/><Relationship Id="rId347" Type="http://schemas.openxmlformats.org/officeDocument/2006/relationships/hyperlink" Target="https://youtu.be/kGpJCAYZUcI" TargetMode="External"/><Relationship Id="rId346" Type="http://schemas.openxmlformats.org/officeDocument/2006/relationships/hyperlink" Target="https://youtu.be/psW7m8YvA7g" TargetMode="External"/><Relationship Id="rId345" Type="http://schemas.openxmlformats.org/officeDocument/2006/relationships/hyperlink" Target="https://youtu.be/LanV3MZj3qw" TargetMode="External"/><Relationship Id="rId344" Type="http://schemas.openxmlformats.org/officeDocument/2006/relationships/hyperlink" Target="https://youtu.be/lbMj2tQSB4s" TargetMode="External"/><Relationship Id="rId343" Type="http://schemas.openxmlformats.org/officeDocument/2006/relationships/hyperlink" Target="https://youtu.be/he5OJDBJlWQ" TargetMode="External"/><Relationship Id="rId342" Type="http://schemas.openxmlformats.org/officeDocument/2006/relationships/hyperlink" Target="https://youtu.be/CoQP-hYyjg8" TargetMode="External"/><Relationship Id="rId341" Type="http://schemas.openxmlformats.org/officeDocument/2006/relationships/hyperlink" Target="https://youtu.be/JUPPtD1OwiM" TargetMode="External"/><Relationship Id="rId340" Type="http://schemas.openxmlformats.org/officeDocument/2006/relationships/hyperlink" Target="https://youtu.be/r_gAtzhmMg0" TargetMode="External"/><Relationship Id="rId34" Type="http://schemas.openxmlformats.org/officeDocument/2006/relationships/hyperlink" Target="https://youtu.be/QTGXvQeRqBU" TargetMode="External"/><Relationship Id="rId339" Type="http://schemas.openxmlformats.org/officeDocument/2006/relationships/hyperlink" Target="https://youtu.be/MDY8Xm3Eq2Y" TargetMode="External"/><Relationship Id="rId338" Type="http://schemas.openxmlformats.org/officeDocument/2006/relationships/hyperlink" Target="https://youtu.be/K7XAbN9Jrr0" TargetMode="External"/><Relationship Id="rId337" Type="http://schemas.openxmlformats.org/officeDocument/2006/relationships/hyperlink" Target="https://youtu.be/Ymcsh7rQojE" TargetMode="External"/><Relationship Id="rId336" Type="http://schemas.openxmlformats.org/officeDocument/2006/relationships/hyperlink" Target="https://youtu.be/eG1GCt7qmF8" TargetMode="External"/><Relationship Id="rId335" Type="http://schemas.openxmlformats.org/officeDocument/2006/relationships/hyperlink" Target="https://youtu.be/htmvwpstZLE" TargetMode="External"/><Relationship Id="rId334" Type="http://schemas.openxmlformats.org/officeDocument/2006/relationships/hyperlink" Target="https://youtu.be/ree3ThWCqxI" TargetMode="External"/><Relationship Id="rId333" Type="http://schemas.openxmlformats.org/officeDocument/2006/relationships/hyperlink" Target="https://youtu.be/bbvcOL-z6h8" TargetMode="External"/><Relationship Id="rId332" Type="http://schemas.openxmlformats.org/officeDocument/2006/relationships/hyperlink" Target="https://youtu.be/OAgSP1qbcas" TargetMode="External"/><Relationship Id="rId331" Type="http://schemas.openxmlformats.org/officeDocument/2006/relationships/hyperlink" Target="https://youtu.be/qnftLGYjnyY" TargetMode="External"/><Relationship Id="rId330" Type="http://schemas.openxmlformats.org/officeDocument/2006/relationships/hyperlink" Target="https://youtu.be/rOVZ2a2O_NI" TargetMode="External"/><Relationship Id="rId33" Type="http://schemas.openxmlformats.org/officeDocument/2006/relationships/hyperlink" Target="https://youtu.be/qLhcxLm24LU" TargetMode="External"/><Relationship Id="rId329" Type="http://schemas.openxmlformats.org/officeDocument/2006/relationships/hyperlink" Target="https://youtu.be/WVs3vz4KfkI" TargetMode="External"/><Relationship Id="rId328" Type="http://schemas.openxmlformats.org/officeDocument/2006/relationships/hyperlink" Target="https://youtu.be/fJufshLI9pw" TargetMode="External"/><Relationship Id="rId327" Type="http://schemas.openxmlformats.org/officeDocument/2006/relationships/hyperlink" Target="https://youtu.be/cihs5nQfa58" TargetMode="External"/><Relationship Id="rId326" Type="http://schemas.openxmlformats.org/officeDocument/2006/relationships/hyperlink" Target="https://youtu.be/EI318x0fFXk" TargetMode="External"/><Relationship Id="rId325" Type="http://schemas.openxmlformats.org/officeDocument/2006/relationships/hyperlink" Target="https://youtu.be/6IigV1pxKyM" TargetMode="External"/><Relationship Id="rId324" Type="http://schemas.openxmlformats.org/officeDocument/2006/relationships/hyperlink" Target="https://youtu.be/4EqYdcsQk04" TargetMode="External"/><Relationship Id="rId323" Type="http://schemas.openxmlformats.org/officeDocument/2006/relationships/hyperlink" Target="https://youtu.be/LOgialVCWdo" TargetMode="External"/><Relationship Id="rId322" Type="http://schemas.openxmlformats.org/officeDocument/2006/relationships/hyperlink" Target="https://youtu.be/0x9dpJTWAMw" TargetMode="External"/><Relationship Id="rId321" Type="http://schemas.openxmlformats.org/officeDocument/2006/relationships/hyperlink" Target="https://youtu.be/TMsij86r9is" TargetMode="External"/><Relationship Id="rId320" Type="http://schemas.openxmlformats.org/officeDocument/2006/relationships/hyperlink" Target="https://youtu.be/4pb4-1iu5Vk" TargetMode="External"/><Relationship Id="rId32" Type="http://schemas.openxmlformats.org/officeDocument/2006/relationships/hyperlink" Target="https://youtu.be/-ouwKgk95iU" TargetMode="External"/><Relationship Id="rId319" Type="http://schemas.openxmlformats.org/officeDocument/2006/relationships/hyperlink" Target="https://youtu.be/5Yr6kke1F4c" TargetMode="External"/><Relationship Id="rId318" Type="http://schemas.openxmlformats.org/officeDocument/2006/relationships/hyperlink" Target="https://youtu.be/IkYzzo5_CKM" TargetMode="External"/><Relationship Id="rId317" Type="http://schemas.openxmlformats.org/officeDocument/2006/relationships/hyperlink" Target="https://youtu.be/IFvYzx1sTKU" TargetMode="External"/><Relationship Id="rId316" Type="http://schemas.openxmlformats.org/officeDocument/2006/relationships/hyperlink" Target="https://youtu.be/2eZ1Lg3Sq6U" TargetMode="External"/><Relationship Id="rId315" Type="http://schemas.openxmlformats.org/officeDocument/2006/relationships/hyperlink" Target="https://youtu.be/h1EI57dYDN8" TargetMode="External"/><Relationship Id="rId314" Type="http://schemas.openxmlformats.org/officeDocument/2006/relationships/hyperlink" Target="https://youtu.be/0FBSH5GJCdU" TargetMode="External"/><Relationship Id="rId313" Type="http://schemas.openxmlformats.org/officeDocument/2006/relationships/hyperlink" Target="https://youtu.be/mk8KluskUMw" TargetMode="External"/><Relationship Id="rId312" Type="http://schemas.openxmlformats.org/officeDocument/2006/relationships/hyperlink" Target="https://youtu.be/6WsIaLg_aYw" TargetMode="External"/><Relationship Id="rId311" Type="http://schemas.openxmlformats.org/officeDocument/2006/relationships/hyperlink" Target="https://youtu.be/QqQWO8arkSc" TargetMode="External"/><Relationship Id="rId310" Type="http://schemas.openxmlformats.org/officeDocument/2006/relationships/hyperlink" Target="https://youtu.be/w38Xy5WbG70" TargetMode="External"/><Relationship Id="rId31" Type="http://schemas.openxmlformats.org/officeDocument/2006/relationships/hyperlink" Target="https://youtu.be/OXT-OKU-otY" TargetMode="External"/><Relationship Id="rId309" Type="http://schemas.openxmlformats.org/officeDocument/2006/relationships/hyperlink" Target="https://youtu.be/JkeCxURKDAE" TargetMode="External"/><Relationship Id="rId308" Type="http://schemas.openxmlformats.org/officeDocument/2006/relationships/hyperlink" Target="https://youtu.be/D6xnrY9qwdM" TargetMode="External"/><Relationship Id="rId307" Type="http://schemas.openxmlformats.org/officeDocument/2006/relationships/hyperlink" Target="https://youtu.be/Ntsa8ZiutyQ" TargetMode="External"/><Relationship Id="rId306" Type="http://schemas.openxmlformats.org/officeDocument/2006/relationships/hyperlink" Target="https://youtu.be/CZCCgu9a3XM" TargetMode="External"/><Relationship Id="rId305" Type="http://schemas.openxmlformats.org/officeDocument/2006/relationships/hyperlink" Target="https://youtu.be/wsnOjQymoLU" TargetMode="External"/><Relationship Id="rId304" Type="http://schemas.openxmlformats.org/officeDocument/2006/relationships/hyperlink" Target="https://youtu.be/7u8zzh-iMFw" TargetMode="External"/><Relationship Id="rId303" Type="http://schemas.openxmlformats.org/officeDocument/2006/relationships/hyperlink" Target="https://youtu.be/ZUnIjhi0EdI" TargetMode="External"/><Relationship Id="rId302" Type="http://schemas.openxmlformats.org/officeDocument/2006/relationships/hyperlink" Target="https://youtu.be/NjJVp0YvQxo" TargetMode="External"/><Relationship Id="rId301" Type="http://schemas.openxmlformats.org/officeDocument/2006/relationships/hyperlink" Target="https://youtu.be/XA1pZdkhQt0" TargetMode="External"/><Relationship Id="rId300" Type="http://schemas.openxmlformats.org/officeDocument/2006/relationships/hyperlink" Target="https://youtu.be/DYPltFXaja8" TargetMode="External"/><Relationship Id="rId30" Type="http://schemas.openxmlformats.org/officeDocument/2006/relationships/hyperlink" Target="https://youtu.be/aw4y1CglJ0U" TargetMode="External"/><Relationship Id="rId3" Type="http://schemas.openxmlformats.org/officeDocument/2006/relationships/hyperlink" Target="https://youtu.be/wTr1pZ4ePOs" TargetMode="External"/><Relationship Id="rId299" Type="http://schemas.openxmlformats.org/officeDocument/2006/relationships/hyperlink" Target="https://youtu.be/exrE134gG-c" TargetMode="External"/><Relationship Id="rId298" Type="http://schemas.openxmlformats.org/officeDocument/2006/relationships/hyperlink" Target="https://youtu.be/lkzwoqZ14Ys" TargetMode="External"/><Relationship Id="rId297" Type="http://schemas.openxmlformats.org/officeDocument/2006/relationships/hyperlink" Target="https://youtu.be/B7QmV0PetjA" TargetMode="External"/><Relationship Id="rId296" Type="http://schemas.openxmlformats.org/officeDocument/2006/relationships/hyperlink" Target="https://youtu.be/k6qSv_DY0jA" TargetMode="External"/><Relationship Id="rId295" Type="http://schemas.openxmlformats.org/officeDocument/2006/relationships/hyperlink" Target="https://youtu.be/qlqfg3CeEvc" TargetMode="External"/><Relationship Id="rId294" Type="http://schemas.openxmlformats.org/officeDocument/2006/relationships/hyperlink" Target="https://youtu.be/DtSvcYd-Jjs" TargetMode="External"/><Relationship Id="rId293" Type="http://schemas.openxmlformats.org/officeDocument/2006/relationships/hyperlink" Target="https://youtu.be/1huS9MNlNBY" TargetMode="External"/><Relationship Id="rId292" Type="http://schemas.openxmlformats.org/officeDocument/2006/relationships/hyperlink" Target="https://youtu.be/2jn6Ok6EwrM" TargetMode="External"/><Relationship Id="rId291" Type="http://schemas.openxmlformats.org/officeDocument/2006/relationships/hyperlink" Target="https://youtu.be/ifXkzlmvFbE" TargetMode="External"/><Relationship Id="rId290" Type="http://schemas.openxmlformats.org/officeDocument/2006/relationships/hyperlink" Target="https://youtu.be/46EeMMJhGFU" TargetMode="External"/><Relationship Id="rId29" Type="http://schemas.openxmlformats.org/officeDocument/2006/relationships/hyperlink" Target="https://youtu.be/-RYY367rtl0" TargetMode="External"/><Relationship Id="rId289" Type="http://schemas.openxmlformats.org/officeDocument/2006/relationships/hyperlink" Target="https://youtu.be/3aeXbghqwtg" TargetMode="External"/><Relationship Id="rId288" Type="http://schemas.openxmlformats.org/officeDocument/2006/relationships/hyperlink" Target="https://youtu.be/cbY93_UtJSM" TargetMode="External"/><Relationship Id="rId287" Type="http://schemas.openxmlformats.org/officeDocument/2006/relationships/hyperlink" Target="https://youtu.be/hhU1-6WdIHY" TargetMode="External"/><Relationship Id="rId286" Type="http://schemas.openxmlformats.org/officeDocument/2006/relationships/hyperlink" Target="https://youtu.be/hfsOy9akBDw" TargetMode="External"/><Relationship Id="rId285" Type="http://schemas.openxmlformats.org/officeDocument/2006/relationships/hyperlink" Target="https://youtu.be/SzCr9LNtbjQ" TargetMode="External"/><Relationship Id="rId284" Type="http://schemas.openxmlformats.org/officeDocument/2006/relationships/hyperlink" Target="https://youtu.be/aJ6PJrCWtoI" TargetMode="External"/><Relationship Id="rId283" Type="http://schemas.openxmlformats.org/officeDocument/2006/relationships/hyperlink" Target="https://youtu.be/kDp8DeDINis" TargetMode="External"/><Relationship Id="rId282" Type="http://schemas.openxmlformats.org/officeDocument/2006/relationships/hyperlink" Target="https://youtu.be/fMZHngCUawo" TargetMode="External"/><Relationship Id="rId281" Type="http://schemas.openxmlformats.org/officeDocument/2006/relationships/hyperlink" Target="https://youtu.be/Z4vUtc4Rsrk" TargetMode="External"/><Relationship Id="rId280" Type="http://schemas.openxmlformats.org/officeDocument/2006/relationships/hyperlink" Target="https://youtu.be/r3J-EX1jZX8" TargetMode="External"/><Relationship Id="rId28" Type="http://schemas.openxmlformats.org/officeDocument/2006/relationships/hyperlink" Target="https://youtu.be/SvRiaOEvi9o" TargetMode="External"/><Relationship Id="rId279" Type="http://schemas.openxmlformats.org/officeDocument/2006/relationships/hyperlink" Target="https://youtu.be/5VaWdeyqd-A" TargetMode="External"/><Relationship Id="rId278" Type="http://schemas.openxmlformats.org/officeDocument/2006/relationships/hyperlink" Target="https://youtu.be/5f3U_pNhiek" TargetMode="External"/><Relationship Id="rId277" Type="http://schemas.openxmlformats.org/officeDocument/2006/relationships/hyperlink" Target="https://youtu.be/SaxQhzYBJ_0" TargetMode="External"/><Relationship Id="rId276" Type="http://schemas.openxmlformats.org/officeDocument/2006/relationships/hyperlink" Target="https://youtu.be/s8zLJccQLNQ" TargetMode="External"/><Relationship Id="rId275" Type="http://schemas.openxmlformats.org/officeDocument/2006/relationships/hyperlink" Target="https://youtu.be/R82upCmre8Y" TargetMode="External"/><Relationship Id="rId274" Type="http://schemas.openxmlformats.org/officeDocument/2006/relationships/hyperlink" Target="https://youtu.be/XVYWB_PpA_c" TargetMode="External"/><Relationship Id="rId273" Type="http://schemas.openxmlformats.org/officeDocument/2006/relationships/hyperlink" Target="https://youtu.be/3R6YkfYLvFA" TargetMode="External"/><Relationship Id="rId272" Type="http://schemas.openxmlformats.org/officeDocument/2006/relationships/hyperlink" Target="https://youtu.be/Ac06EjuoWK0" TargetMode="External"/><Relationship Id="rId271" Type="http://schemas.openxmlformats.org/officeDocument/2006/relationships/hyperlink" Target="https://youtu.be/GAFfr7zDZzo" TargetMode="External"/><Relationship Id="rId270" Type="http://schemas.openxmlformats.org/officeDocument/2006/relationships/hyperlink" Target="https://youtu.be/Wi5GCLcKEas" TargetMode="External"/><Relationship Id="rId27" Type="http://schemas.openxmlformats.org/officeDocument/2006/relationships/hyperlink" Target="https://youtu.be/wYMgHa_7EXc" TargetMode="External"/><Relationship Id="rId269" Type="http://schemas.openxmlformats.org/officeDocument/2006/relationships/hyperlink" Target="https://youtu.be/mxDjQuiW1Es" TargetMode="External"/><Relationship Id="rId268" Type="http://schemas.openxmlformats.org/officeDocument/2006/relationships/hyperlink" Target="https://youtu.be/gJfLIZJjFH8" TargetMode="External"/><Relationship Id="rId267" Type="http://schemas.openxmlformats.org/officeDocument/2006/relationships/hyperlink" Target="https://youtu.be/6ISGCiidLoM" TargetMode="External"/><Relationship Id="rId266" Type="http://schemas.openxmlformats.org/officeDocument/2006/relationships/hyperlink" Target="https://youtu.be/fhm-PYYeWxo" TargetMode="External"/><Relationship Id="rId265" Type="http://schemas.openxmlformats.org/officeDocument/2006/relationships/hyperlink" Target="https://youtu.be/f-K7KcJe8RE" TargetMode="External"/><Relationship Id="rId264" Type="http://schemas.openxmlformats.org/officeDocument/2006/relationships/hyperlink" Target="https://youtu.be/NtxoFb_q3uk" TargetMode="External"/><Relationship Id="rId263" Type="http://schemas.openxmlformats.org/officeDocument/2006/relationships/hyperlink" Target="https://youtu.be/x9-EcUOpN50" TargetMode="External"/><Relationship Id="rId262" Type="http://schemas.openxmlformats.org/officeDocument/2006/relationships/hyperlink" Target="https://youtu.be/MPEOEHTif54" TargetMode="External"/><Relationship Id="rId261" Type="http://schemas.openxmlformats.org/officeDocument/2006/relationships/hyperlink" Target="https://youtu.be/fSREuNq65LA" TargetMode="External"/><Relationship Id="rId260" Type="http://schemas.openxmlformats.org/officeDocument/2006/relationships/hyperlink" Target="https://youtu.be/TKmfXU9CAW0" TargetMode="External"/><Relationship Id="rId26" Type="http://schemas.openxmlformats.org/officeDocument/2006/relationships/hyperlink" Target="https://youtu.be/ILHCbZeP5vA" TargetMode="External"/><Relationship Id="rId259" Type="http://schemas.openxmlformats.org/officeDocument/2006/relationships/hyperlink" Target="https://youtu.be/2nofUL-Sbn8" TargetMode="External"/><Relationship Id="rId258" Type="http://schemas.openxmlformats.org/officeDocument/2006/relationships/hyperlink" Target="https://youtu.be/zRSClPwtgro" TargetMode="External"/><Relationship Id="rId257" Type="http://schemas.openxmlformats.org/officeDocument/2006/relationships/hyperlink" Target="https://youtu.be/lMGgqP6Mkao" TargetMode="External"/><Relationship Id="rId256" Type="http://schemas.openxmlformats.org/officeDocument/2006/relationships/hyperlink" Target="https://youtu.be/KpGazh_k_Ns" TargetMode="External"/><Relationship Id="rId255" Type="http://schemas.openxmlformats.org/officeDocument/2006/relationships/hyperlink" Target="https://youtu.be/noTt_ipjzOM" TargetMode="External"/><Relationship Id="rId254" Type="http://schemas.openxmlformats.org/officeDocument/2006/relationships/hyperlink" Target="https://youtu.be/mwMeqxZacmQ" TargetMode="External"/><Relationship Id="rId253" Type="http://schemas.openxmlformats.org/officeDocument/2006/relationships/hyperlink" Target="https://youtu.be/vEurvx6lShw" TargetMode="External"/><Relationship Id="rId252" Type="http://schemas.openxmlformats.org/officeDocument/2006/relationships/hyperlink" Target="https://youtu.be/dBlAJ-1qWMk" TargetMode="External"/><Relationship Id="rId251" Type="http://schemas.openxmlformats.org/officeDocument/2006/relationships/hyperlink" Target="https://youtu.be/aZ96pTnwd8E" TargetMode="External"/><Relationship Id="rId250" Type="http://schemas.openxmlformats.org/officeDocument/2006/relationships/hyperlink" Target="https://youtu.be/5Ky4jEQlo7s" TargetMode="External"/><Relationship Id="rId25" Type="http://schemas.openxmlformats.org/officeDocument/2006/relationships/hyperlink" Target="https://youtu.be/KR4IDm8ISNc" TargetMode="External"/><Relationship Id="rId249" Type="http://schemas.openxmlformats.org/officeDocument/2006/relationships/hyperlink" Target="https://youtu.be/Db7aZRxEOoM" TargetMode="External"/><Relationship Id="rId248" Type="http://schemas.openxmlformats.org/officeDocument/2006/relationships/hyperlink" Target="https://youtu.be/pjPBE3IO11w" TargetMode="External"/><Relationship Id="rId247" Type="http://schemas.openxmlformats.org/officeDocument/2006/relationships/hyperlink" Target="https://youtu.be/LixiG-6FaB8" TargetMode="External"/><Relationship Id="rId246" Type="http://schemas.openxmlformats.org/officeDocument/2006/relationships/hyperlink" Target="https://youtu.be/Ji_F47_0c_s" TargetMode="External"/><Relationship Id="rId245" Type="http://schemas.openxmlformats.org/officeDocument/2006/relationships/hyperlink" Target="https://youtu.be/bxFIjK-54kc" TargetMode="External"/><Relationship Id="rId244" Type="http://schemas.openxmlformats.org/officeDocument/2006/relationships/hyperlink" Target="https://youtu.be/IQPma5jUGhk" TargetMode="External"/><Relationship Id="rId243" Type="http://schemas.openxmlformats.org/officeDocument/2006/relationships/hyperlink" Target="https://youtu.be/EbvnqN_Wvhk" TargetMode="External"/><Relationship Id="rId242" Type="http://schemas.openxmlformats.org/officeDocument/2006/relationships/hyperlink" Target="https://youtu.be/fUXwBarn9sg" TargetMode="External"/><Relationship Id="rId241" Type="http://schemas.openxmlformats.org/officeDocument/2006/relationships/hyperlink" Target="https://youtu.be/UO8SfJv7wdw" TargetMode="External"/><Relationship Id="rId240" Type="http://schemas.openxmlformats.org/officeDocument/2006/relationships/hyperlink" Target="https://youtu.be/5PGP0XxbZCg" TargetMode="External"/><Relationship Id="rId24" Type="http://schemas.openxmlformats.org/officeDocument/2006/relationships/hyperlink" Target="https://youtu.be/xyCyadDvD84" TargetMode="External"/><Relationship Id="rId239" Type="http://schemas.openxmlformats.org/officeDocument/2006/relationships/hyperlink" Target="https://youtu.be/iISizFdskaw" TargetMode="External"/><Relationship Id="rId238" Type="http://schemas.openxmlformats.org/officeDocument/2006/relationships/hyperlink" Target="https://youtu.be/1nBPVwkUlIQ" TargetMode="External"/><Relationship Id="rId237" Type="http://schemas.openxmlformats.org/officeDocument/2006/relationships/hyperlink" Target="https://youtu.be/ggCWAIp3vXk" TargetMode="External"/><Relationship Id="rId236" Type="http://schemas.openxmlformats.org/officeDocument/2006/relationships/hyperlink" Target="https://youtu.be/0JaPFfUSayQ" TargetMode="External"/><Relationship Id="rId235" Type="http://schemas.openxmlformats.org/officeDocument/2006/relationships/hyperlink" Target="https://youtu.be/lScLLvLtvcE" TargetMode="External"/><Relationship Id="rId234" Type="http://schemas.openxmlformats.org/officeDocument/2006/relationships/hyperlink" Target="https://youtu.be/aw_NuqVsyBQ" TargetMode="External"/><Relationship Id="rId233" Type="http://schemas.openxmlformats.org/officeDocument/2006/relationships/hyperlink" Target="https://youtu.be/PbaIa_wMHtg" TargetMode="External"/><Relationship Id="rId232" Type="http://schemas.openxmlformats.org/officeDocument/2006/relationships/hyperlink" Target="https://youtu.be/2qhV1I7sb8w" TargetMode="External"/><Relationship Id="rId231" Type="http://schemas.openxmlformats.org/officeDocument/2006/relationships/hyperlink" Target="https://youtu.be/TgtT3KMp3tA" TargetMode="External"/><Relationship Id="rId230" Type="http://schemas.openxmlformats.org/officeDocument/2006/relationships/hyperlink" Target="https://youtu.be/N6gW71ilvfM" TargetMode="External"/><Relationship Id="rId23" Type="http://schemas.openxmlformats.org/officeDocument/2006/relationships/hyperlink" Target="https://youtu.be/KgFUDdLL5GE" TargetMode="External"/><Relationship Id="rId229" Type="http://schemas.openxmlformats.org/officeDocument/2006/relationships/hyperlink" Target="https://youtu.be/SC5M1zumVXU" TargetMode="External"/><Relationship Id="rId228" Type="http://schemas.openxmlformats.org/officeDocument/2006/relationships/hyperlink" Target="https://youtu.be/DsD9ZCONm9E" TargetMode="External"/><Relationship Id="rId227" Type="http://schemas.openxmlformats.org/officeDocument/2006/relationships/hyperlink" Target="https://youtu.be/B4UIlsajl00" TargetMode="External"/><Relationship Id="rId226" Type="http://schemas.openxmlformats.org/officeDocument/2006/relationships/hyperlink" Target="https://youtu.be/8XcD_UgbJkM" TargetMode="External"/><Relationship Id="rId225" Type="http://schemas.openxmlformats.org/officeDocument/2006/relationships/hyperlink" Target="https://youtu.be/TXeIWSYC7XM" TargetMode="External"/><Relationship Id="rId224" Type="http://schemas.openxmlformats.org/officeDocument/2006/relationships/hyperlink" Target="https://youtu.be/qlEjMP6SFtE" TargetMode="External"/><Relationship Id="rId223" Type="http://schemas.openxmlformats.org/officeDocument/2006/relationships/hyperlink" Target="https://youtu.be/hpPZrteFAhY" TargetMode="External"/><Relationship Id="rId222" Type="http://schemas.openxmlformats.org/officeDocument/2006/relationships/hyperlink" Target="https://youtu.be/FTE-R4Edgkg" TargetMode="External"/><Relationship Id="rId221" Type="http://schemas.openxmlformats.org/officeDocument/2006/relationships/hyperlink" Target="https://youtu.be/Pj04dl_hpoo" TargetMode="External"/><Relationship Id="rId220" Type="http://schemas.openxmlformats.org/officeDocument/2006/relationships/hyperlink" Target="https://youtu.be/lf4-TD-E01M" TargetMode="External"/><Relationship Id="rId22" Type="http://schemas.openxmlformats.org/officeDocument/2006/relationships/hyperlink" Target="https://youtu.be/A_dsBPvKnCs" TargetMode="External"/><Relationship Id="rId219" Type="http://schemas.openxmlformats.org/officeDocument/2006/relationships/hyperlink" Target="https://youtu.be/k_dzSGvGXC8" TargetMode="External"/><Relationship Id="rId218" Type="http://schemas.openxmlformats.org/officeDocument/2006/relationships/hyperlink" Target="https://youtu.be/IbDKNjlKHUs" TargetMode="External"/><Relationship Id="rId217" Type="http://schemas.openxmlformats.org/officeDocument/2006/relationships/hyperlink" Target="https://youtu.be/ExwJxV0JE1E" TargetMode="External"/><Relationship Id="rId216" Type="http://schemas.openxmlformats.org/officeDocument/2006/relationships/hyperlink" Target="https://youtu.be/tMKLbjcABRM" TargetMode="External"/><Relationship Id="rId215" Type="http://schemas.openxmlformats.org/officeDocument/2006/relationships/hyperlink" Target="https://youtu.be/Lhlt5CZ4QqY" TargetMode="External"/><Relationship Id="rId214" Type="http://schemas.openxmlformats.org/officeDocument/2006/relationships/hyperlink" Target="https://youtu.be/cPozhjmxcn0" TargetMode="External"/><Relationship Id="rId213" Type="http://schemas.openxmlformats.org/officeDocument/2006/relationships/hyperlink" Target="https://youtu.be/Zrfxse1Rcac" TargetMode="External"/><Relationship Id="rId212" Type="http://schemas.openxmlformats.org/officeDocument/2006/relationships/hyperlink" Target="https://youtu.be/GZ_8CXZSY1s" TargetMode="External"/><Relationship Id="rId211" Type="http://schemas.openxmlformats.org/officeDocument/2006/relationships/hyperlink" Target="https://youtu.be/YNgefYx1sb4" TargetMode="External"/><Relationship Id="rId210" Type="http://schemas.openxmlformats.org/officeDocument/2006/relationships/hyperlink" Target="https://youtu.be/2ogIgw4u7Yo" TargetMode="External"/><Relationship Id="rId21" Type="http://schemas.openxmlformats.org/officeDocument/2006/relationships/hyperlink" Target="https://youtu.be/8OMAg4RKmPE" TargetMode="External"/><Relationship Id="rId209" Type="http://schemas.openxmlformats.org/officeDocument/2006/relationships/hyperlink" Target="https://youtu.be/zuo_Cw9vK4Y" TargetMode="External"/><Relationship Id="rId208" Type="http://schemas.openxmlformats.org/officeDocument/2006/relationships/hyperlink" Target="https://youtu.be/lbq2o5iOzaI" TargetMode="External"/><Relationship Id="rId207" Type="http://schemas.openxmlformats.org/officeDocument/2006/relationships/hyperlink" Target="https://youtu.be/H5O4VDapNcg" TargetMode="External"/><Relationship Id="rId206" Type="http://schemas.openxmlformats.org/officeDocument/2006/relationships/hyperlink" Target="https://youtu.be/U5WFWunxb2g" TargetMode="External"/><Relationship Id="rId205" Type="http://schemas.openxmlformats.org/officeDocument/2006/relationships/hyperlink" Target="https://youtu.be/sCsP5cv1LHk" TargetMode="External"/><Relationship Id="rId204" Type="http://schemas.openxmlformats.org/officeDocument/2006/relationships/hyperlink" Target="https://youtu.be/0pcyRUD9cWg" TargetMode="External"/><Relationship Id="rId203" Type="http://schemas.openxmlformats.org/officeDocument/2006/relationships/hyperlink" Target="https://youtu.be/JWsJZjHPmGc" TargetMode="External"/><Relationship Id="rId202" Type="http://schemas.openxmlformats.org/officeDocument/2006/relationships/hyperlink" Target="https://youtu.be/ioeQ3qiqf-Y" TargetMode="External"/><Relationship Id="rId201" Type="http://schemas.openxmlformats.org/officeDocument/2006/relationships/hyperlink" Target="https://youtu.be/onRNPWvbJPg" TargetMode="External"/><Relationship Id="rId200" Type="http://schemas.openxmlformats.org/officeDocument/2006/relationships/hyperlink" Target="https://youtu.be/d5YXnb4P900" TargetMode="External"/><Relationship Id="rId20" Type="http://schemas.openxmlformats.org/officeDocument/2006/relationships/hyperlink" Target="https://youtu.be/uvicBl1Mtzg" TargetMode="External"/><Relationship Id="rId2" Type="http://schemas.openxmlformats.org/officeDocument/2006/relationships/hyperlink" Target="https://files.afu.se/Downloads/Transcripts/OBDM%20(Mike%20and%20Joe)/" TargetMode="External"/><Relationship Id="rId199" Type="http://schemas.openxmlformats.org/officeDocument/2006/relationships/hyperlink" Target="https://youtu.be/CKVP0XPU0A0" TargetMode="External"/><Relationship Id="rId198" Type="http://schemas.openxmlformats.org/officeDocument/2006/relationships/hyperlink" Target="https://youtu.be/DuMig_DYgBc" TargetMode="External"/><Relationship Id="rId197" Type="http://schemas.openxmlformats.org/officeDocument/2006/relationships/hyperlink" Target="https://youtu.be/3fqr1G31x-A" TargetMode="External"/><Relationship Id="rId196" Type="http://schemas.openxmlformats.org/officeDocument/2006/relationships/hyperlink" Target="https://youtu.be/iy8cuvhhO_g" TargetMode="External"/><Relationship Id="rId195" Type="http://schemas.openxmlformats.org/officeDocument/2006/relationships/hyperlink" Target="https://youtu.be/mbzA78nPK10" TargetMode="External"/><Relationship Id="rId194" Type="http://schemas.openxmlformats.org/officeDocument/2006/relationships/hyperlink" Target="https://youtu.be/hBtCLZBthPI" TargetMode="External"/><Relationship Id="rId193" Type="http://schemas.openxmlformats.org/officeDocument/2006/relationships/hyperlink" Target="https://youtu.be/cAd6YyeeUCA" TargetMode="External"/><Relationship Id="rId192" Type="http://schemas.openxmlformats.org/officeDocument/2006/relationships/hyperlink" Target="https://youtu.be/4I5bJZ64JgU" TargetMode="External"/><Relationship Id="rId191" Type="http://schemas.openxmlformats.org/officeDocument/2006/relationships/hyperlink" Target="https://youtu.be/wnFCKlpF5wk" TargetMode="External"/><Relationship Id="rId190" Type="http://schemas.openxmlformats.org/officeDocument/2006/relationships/hyperlink" Target="https://youtu.be/ovTQVvHtNLA" TargetMode="External"/><Relationship Id="rId19" Type="http://schemas.openxmlformats.org/officeDocument/2006/relationships/hyperlink" Target="https://youtu.be/9BVs44GtnEk" TargetMode="External"/><Relationship Id="rId189" Type="http://schemas.openxmlformats.org/officeDocument/2006/relationships/hyperlink" Target="https://youtu.be/oLDC4zgrycc" TargetMode="External"/><Relationship Id="rId188" Type="http://schemas.openxmlformats.org/officeDocument/2006/relationships/hyperlink" Target="https://youtu.be/CLO0P7A85kw" TargetMode="External"/><Relationship Id="rId187" Type="http://schemas.openxmlformats.org/officeDocument/2006/relationships/hyperlink" Target="https://youtu.be/nWQpjIHmReY" TargetMode="External"/><Relationship Id="rId186" Type="http://schemas.openxmlformats.org/officeDocument/2006/relationships/hyperlink" Target="https://youtu.be/pd7fIhbjeUk" TargetMode="External"/><Relationship Id="rId185" Type="http://schemas.openxmlformats.org/officeDocument/2006/relationships/hyperlink" Target="https://youtu.be/vzrQKczcKtU" TargetMode="External"/><Relationship Id="rId184" Type="http://schemas.openxmlformats.org/officeDocument/2006/relationships/hyperlink" Target="https://youtu.be/0ogn7uWg-5Q" TargetMode="External"/><Relationship Id="rId183" Type="http://schemas.openxmlformats.org/officeDocument/2006/relationships/hyperlink" Target="https://youtu.be/lSdb_fOsi7U" TargetMode="External"/><Relationship Id="rId182" Type="http://schemas.openxmlformats.org/officeDocument/2006/relationships/hyperlink" Target="https://youtu.be/i4flZQ-3isQ" TargetMode="External"/><Relationship Id="rId181" Type="http://schemas.openxmlformats.org/officeDocument/2006/relationships/hyperlink" Target="https://youtu.be/9SZ4vPWGgsA" TargetMode="External"/><Relationship Id="rId180" Type="http://schemas.openxmlformats.org/officeDocument/2006/relationships/hyperlink" Target="https://youtu.be/9zUYp6bZ4Lc" TargetMode="External"/><Relationship Id="rId18" Type="http://schemas.openxmlformats.org/officeDocument/2006/relationships/hyperlink" Target="https://youtu.be/zE6xeSCBcoI" TargetMode="External"/><Relationship Id="rId179" Type="http://schemas.openxmlformats.org/officeDocument/2006/relationships/hyperlink" Target="https://youtu.be/8z_dy1fHY5A" TargetMode="External"/><Relationship Id="rId178" Type="http://schemas.openxmlformats.org/officeDocument/2006/relationships/hyperlink" Target="https://youtu.be/usIJ_5UEjqU" TargetMode="External"/><Relationship Id="rId177" Type="http://schemas.openxmlformats.org/officeDocument/2006/relationships/hyperlink" Target="https://youtu.be/8UrlNKxwM0c" TargetMode="External"/><Relationship Id="rId176" Type="http://schemas.openxmlformats.org/officeDocument/2006/relationships/hyperlink" Target="https://youtu.be/lE040C0wCnY" TargetMode="External"/><Relationship Id="rId175" Type="http://schemas.openxmlformats.org/officeDocument/2006/relationships/hyperlink" Target="https://youtu.be/XcMuDneoTwM" TargetMode="External"/><Relationship Id="rId174" Type="http://schemas.openxmlformats.org/officeDocument/2006/relationships/hyperlink" Target="https://youtu.be/aUktBGdZZ9U" TargetMode="External"/><Relationship Id="rId173" Type="http://schemas.openxmlformats.org/officeDocument/2006/relationships/hyperlink" Target="https://youtu.be/-XOmQFJjhok" TargetMode="External"/><Relationship Id="rId172" Type="http://schemas.openxmlformats.org/officeDocument/2006/relationships/hyperlink" Target="https://youtu.be/Sglz4fANugs" TargetMode="External"/><Relationship Id="rId171" Type="http://schemas.openxmlformats.org/officeDocument/2006/relationships/hyperlink" Target="https://youtu.be/cO8wz7ALI2M" TargetMode="External"/><Relationship Id="rId170" Type="http://schemas.openxmlformats.org/officeDocument/2006/relationships/hyperlink" Target="https://youtu.be/2nRahNoaNYo" TargetMode="External"/><Relationship Id="rId17" Type="http://schemas.openxmlformats.org/officeDocument/2006/relationships/hyperlink" Target="https://youtu.be/bHZ54Gg1Jks" TargetMode="External"/><Relationship Id="rId169" Type="http://schemas.openxmlformats.org/officeDocument/2006/relationships/hyperlink" Target="https://youtu.be/XUra1nyQeNE" TargetMode="External"/><Relationship Id="rId168" Type="http://schemas.openxmlformats.org/officeDocument/2006/relationships/hyperlink" Target="https://youtu.be/0xFF7cxxhPs" TargetMode="External"/><Relationship Id="rId167" Type="http://schemas.openxmlformats.org/officeDocument/2006/relationships/hyperlink" Target="https://youtu.be/y98krppOdsc" TargetMode="External"/><Relationship Id="rId166" Type="http://schemas.openxmlformats.org/officeDocument/2006/relationships/hyperlink" Target="https://youtu.be/WUkvAOL9UzI" TargetMode="External"/><Relationship Id="rId165" Type="http://schemas.openxmlformats.org/officeDocument/2006/relationships/hyperlink" Target="https://youtu.be/UBpTh-vLqVo" TargetMode="External"/><Relationship Id="rId164" Type="http://schemas.openxmlformats.org/officeDocument/2006/relationships/hyperlink" Target="https://youtu.be/gX-CC6kudXY" TargetMode="External"/><Relationship Id="rId163" Type="http://schemas.openxmlformats.org/officeDocument/2006/relationships/hyperlink" Target="https://youtu.be/CdERAHzjtRU" TargetMode="External"/><Relationship Id="rId162" Type="http://schemas.openxmlformats.org/officeDocument/2006/relationships/hyperlink" Target="https://youtu.be/VmFixckA-5I" TargetMode="External"/><Relationship Id="rId161" Type="http://schemas.openxmlformats.org/officeDocument/2006/relationships/hyperlink" Target="https://youtu.be/NloVzS5oAhA" TargetMode="External"/><Relationship Id="rId160" Type="http://schemas.openxmlformats.org/officeDocument/2006/relationships/hyperlink" Target="https://youtu.be/6o5tENq3PBY" TargetMode="External"/><Relationship Id="rId16" Type="http://schemas.openxmlformats.org/officeDocument/2006/relationships/hyperlink" Target="https://youtu.be/gUxVoRY5y5k" TargetMode="External"/><Relationship Id="rId159" Type="http://schemas.openxmlformats.org/officeDocument/2006/relationships/hyperlink" Target="https://youtu.be/WDXOaztVsCY" TargetMode="External"/><Relationship Id="rId158" Type="http://schemas.openxmlformats.org/officeDocument/2006/relationships/hyperlink" Target="https://youtu.be/1QMJNi2uMXE" TargetMode="External"/><Relationship Id="rId157" Type="http://schemas.openxmlformats.org/officeDocument/2006/relationships/hyperlink" Target="https://youtu.be/5gkq2loE5aM" TargetMode="External"/><Relationship Id="rId156" Type="http://schemas.openxmlformats.org/officeDocument/2006/relationships/hyperlink" Target="https://youtu.be/8nV0B9tEsI8" TargetMode="External"/><Relationship Id="rId155" Type="http://schemas.openxmlformats.org/officeDocument/2006/relationships/hyperlink" Target="https://youtu.be/1sbZnguJl8I" TargetMode="External"/><Relationship Id="rId154" Type="http://schemas.openxmlformats.org/officeDocument/2006/relationships/hyperlink" Target="https://youtu.be/NNDU3tl-okk" TargetMode="External"/><Relationship Id="rId153" Type="http://schemas.openxmlformats.org/officeDocument/2006/relationships/hyperlink" Target="https://youtu.be/vXKSZz5VQkU" TargetMode="External"/><Relationship Id="rId152" Type="http://schemas.openxmlformats.org/officeDocument/2006/relationships/hyperlink" Target="https://youtu.be/IeCoadSQbBU" TargetMode="External"/><Relationship Id="rId151" Type="http://schemas.openxmlformats.org/officeDocument/2006/relationships/hyperlink" Target="https://youtu.be/m7P7q1Xop3k" TargetMode="External"/><Relationship Id="rId150" Type="http://schemas.openxmlformats.org/officeDocument/2006/relationships/hyperlink" Target="https://youtu.be/pxfW_RIET-g" TargetMode="External"/><Relationship Id="rId15" Type="http://schemas.openxmlformats.org/officeDocument/2006/relationships/hyperlink" Target="https://youtu.be/ROC1pxrSgQc" TargetMode="External"/><Relationship Id="rId149" Type="http://schemas.openxmlformats.org/officeDocument/2006/relationships/hyperlink" Target="https://youtu.be/iwlnCHLwwgc" TargetMode="External"/><Relationship Id="rId148" Type="http://schemas.openxmlformats.org/officeDocument/2006/relationships/hyperlink" Target="https://youtu.be/1GuyKgNgJMU" TargetMode="External"/><Relationship Id="rId147" Type="http://schemas.openxmlformats.org/officeDocument/2006/relationships/hyperlink" Target="https://youtu.be/HBae1e_LeiE" TargetMode="External"/><Relationship Id="rId146" Type="http://schemas.openxmlformats.org/officeDocument/2006/relationships/hyperlink" Target="https://youtu.be/LRod0KxGnBo" TargetMode="External"/><Relationship Id="rId145" Type="http://schemas.openxmlformats.org/officeDocument/2006/relationships/hyperlink" Target="https://youtu.be/qHajl03kl8o" TargetMode="External"/><Relationship Id="rId144" Type="http://schemas.openxmlformats.org/officeDocument/2006/relationships/hyperlink" Target="https://youtu.be/wdRzIkG0DnM" TargetMode="External"/><Relationship Id="rId143" Type="http://schemas.openxmlformats.org/officeDocument/2006/relationships/hyperlink" Target="https://youtu.be/wxzCDT2hZOg" TargetMode="External"/><Relationship Id="rId142" Type="http://schemas.openxmlformats.org/officeDocument/2006/relationships/hyperlink" Target="https://youtu.be/LoUyXKKnYAc" TargetMode="External"/><Relationship Id="rId141" Type="http://schemas.openxmlformats.org/officeDocument/2006/relationships/hyperlink" Target="https://youtu.be/nP0iCn8pewE" TargetMode="External"/><Relationship Id="rId140" Type="http://schemas.openxmlformats.org/officeDocument/2006/relationships/hyperlink" Target="https://youtu.be/f0jXJ8i4OEg" TargetMode="External"/><Relationship Id="rId14" Type="http://schemas.openxmlformats.org/officeDocument/2006/relationships/hyperlink" Target="https://youtu.be/vree71dN7PU" TargetMode="External"/><Relationship Id="rId139" Type="http://schemas.openxmlformats.org/officeDocument/2006/relationships/hyperlink" Target="https://youtu.be/sKokjzN2YVs" TargetMode="External"/><Relationship Id="rId138" Type="http://schemas.openxmlformats.org/officeDocument/2006/relationships/hyperlink" Target="https://youtu.be/JZBW_g_Holk" TargetMode="External"/><Relationship Id="rId137" Type="http://schemas.openxmlformats.org/officeDocument/2006/relationships/hyperlink" Target="https://youtu.be/3jMxqxF9V10" TargetMode="External"/><Relationship Id="rId136" Type="http://schemas.openxmlformats.org/officeDocument/2006/relationships/hyperlink" Target="https://youtu.be/fZjl0XEPWoE" TargetMode="External"/><Relationship Id="rId135" Type="http://schemas.openxmlformats.org/officeDocument/2006/relationships/hyperlink" Target="https://youtu.be/Snr-wWnUeiw" TargetMode="External"/><Relationship Id="rId134" Type="http://schemas.openxmlformats.org/officeDocument/2006/relationships/hyperlink" Target="https://youtu.be/KLvlMQcWFPs" TargetMode="External"/><Relationship Id="rId133" Type="http://schemas.openxmlformats.org/officeDocument/2006/relationships/hyperlink" Target="https://youtu.be/J0jFSoGRxSY" TargetMode="External"/><Relationship Id="rId132" Type="http://schemas.openxmlformats.org/officeDocument/2006/relationships/hyperlink" Target="https://youtu.be/J-a5rS4YwIU" TargetMode="External"/><Relationship Id="rId131" Type="http://schemas.openxmlformats.org/officeDocument/2006/relationships/hyperlink" Target="https://youtu.be/u_8wmPHHkW4" TargetMode="External"/><Relationship Id="rId130" Type="http://schemas.openxmlformats.org/officeDocument/2006/relationships/hyperlink" Target="https://youtu.be/LrUraEfnEUc" TargetMode="External"/><Relationship Id="rId13" Type="http://schemas.openxmlformats.org/officeDocument/2006/relationships/hyperlink" Target="https://youtu.be/MKBd9yC6aqk" TargetMode="External"/><Relationship Id="rId129" Type="http://schemas.openxmlformats.org/officeDocument/2006/relationships/hyperlink" Target="https://youtu.be/c_DQFgR4McA" TargetMode="External"/><Relationship Id="rId128" Type="http://schemas.openxmlformats.org/officeDocument/2006/relationships/hyperlink" Target="https://youtu.be/ssR0ykYKFyU" TargetMode="External"/><Relationship Id="rId127" Type="http://schemas.openxmlformats.org/officeDocument/2006/relationships/hyperlink" Target="https://youtu.be/iUraXs7mtZw" TargetMode="External"/><Relationship Id="rId126" Type="http://schemas.openxmlformats.org/officeDocument/2006/relationships/hyperlink" Target="https://youtu.be/HtjRuFrKgVQ" TargetMode="External"/><Relationship Id="rId125" Type="http://schemas.openxmlformats.org/officeDocument/2006/relationships/hyperlink" Target="https://youtu.be/VGuyjHhjY6k" TargetMode="External"/><Relationship Id="rId124" Type="http://schemas.openxmlformats.org/officeDocument/2006/relationships/hyperlink" Target="https://youtu.be/EARXkebuvVk" TargetMode="External"/><Relationship Id="rId123" Type="http://schemas.openxmlformats.org/officeDocument/2006/relationships/hyperlink" Target="https://youtu.be/6Ctx9WxQ3Io" TargetMode="External"/><Relationship Id="rId122" Type="http://schemas.openxmlformats.org/officeDocument/2006/relationships/hyperlink" Target="https://youtu.be/jEfakvpiCEw" TargetMode="External"/><Relationship Id="rId121" Type="http://schemas.openxmlformats.org/officeDocument/2006/relationships/hyperlink" Target="https://youtu.be/JIAnlUyIt28" TargetMode="External"/><Relationship Id="rId120" Type="http://schemas.openxmlformats.org/officeDocument/2006/relationships/hyperlink" Target="https://youtu.be/2AFcuDGyvDs" TargetMode="External"/><Relationship Id="rId12" Type="http://schemas.openxmlformats.org/officeDocument/2006/relationships/hyperlink" Target="https://youtu.be/wcivHbzbMLg" TargetMode="External"/><Relationship Id="rId119" Type="http://schemas.openxmlformats.org/officeDocument/2006/relationships/hyperlink" Target="https://youtu.be/-e-FFue92Qc" TargetMode="External"/><Relationship Id="rId118" Type="http://schemas.openxmlformats.org/officeDocument/2006/relationships/hyperlink" Target="https://youtu.be/v8DNHXl9wJk" TargetMode="External"/><Relationship Id="rId117" Type="http://schemas.openxmlformats.org/officeDocument/2006/relationships/hyperlink" Target="https://youtu.be/a5pP-nH4NbQ" TargetMode="External"/><Relationship Id="rId116" Type="http://schemas.openxmlformats.org/officeDocument/2006/relationships/hyperlink" Target="https://youtu.be/lI-2FbxXQKA" TargetMode="External"/><Relationship Id="rId115" Type="http://schemas.openxmlformats.org/officeDocument/2006/relationships/hyperlink" Target="https://youtu.be/MK1-RNNkSy4" TargetMode="External"/><Relationship Id="rId114" Type="http://schemas.openxmlformats.org/officeDocument/2006/relationships/hyperlink" Target="https://youtu.be/4HMKmyGv1x8" TargetMode="External"/><Relationship Id="rId113" Type="http://schemas.openxmlformats.org/officeDocument/2006/relationships/hyperlink" Target="https://youtu.be/d8aoRICqqXA" TargetMode="External"/><Relationship Id="rId112" Type="http://schemas.openxmlformats.org/officeDocument/2006/relationships/hyperlink" Target="https://youtu.be/T4zWmKWb_iY" TargetMode="External"/><Relationship Id="rId111" Type="http://schemas.openxmlformats.org/officeDocument/2006/relationships/hyperlink" Target="https://youtu.be/OuL442FVHhk" TargetMode="External"/><Relationship Id="rId110" Type="http://schemas.openxmlformats.org/officeDocument/2006/relationships/hyperlink" Target="https://youtu.be/DaBx9bHOH30" TargetMode="External"/><Relationship Id="rId11" Type="http://schemas.openxmlformats.org/officeDocument/2006/relationships/hyperlink" Target="https://youtu.be/f-j742T5mCE" TargetMode="External"/><Relationship Id="rId109" Type="http://schemas.openxmlformats.org/officeDocument/2006/relationships/hyperlink" Target="https://youtu.be/tJDf5g_ePDU" TargetMode="External"/><Relationship Id="rId108" Type="http://schemas.openxmlformats.org/officeDocument/2006/relationships/hyperlink" Target="https://youtu.be/1EmtiASFygA" TargetMode="External"/><Relationship Id="rId107" Type="http://schemas.openxmlformats.org/officeDocument/2006/relationships/hyperlink" Target="https://youtu.be/Ht7fz98R1DM" TargetMode="External"/><Relationship Id="rId106" Type="http://schemas.openxmlformats.org/officeDocument/2006/relationships/hyperlink" Target="https://youtu.be/1-X7atX5n0g" TargetMode="External"/><Relationship Id="rId105" Type="http://schemas.openxmlformats.org/officeDocument/2006/relationships/hyperlink" Target="https://youtu.be/vFrcWkefMgQ" TargetMode="External"/><Relationship Id="rId104" Type="http://schemas.openxmlformats.org/officeDocument/2006/relationships/hyperlink" Target="https://youtu.be/bM14gtDLTZE" TargetMode="External"/><Relationship Id="rId103" Type="http://schemas.openxmlformats.org/officeDocument/2006/relationships/hyperlink" Target="https://youtu.be/BVNBRYDhgGg" TargetMode="External"/><Relationship Id="rId102" Type="http://schemas.openxmlformats.org/officeDocument/2006/relationships/hyperlink" Target="https://youtu.be/caKu4d2PNSU" TargetMode="External"/><Relationship Id="rId101" Type="http://schemas.openxmlformats.org/officeDocument/2006/relationships/hyperlink" Target="https://youtu.be/VcQed6I7xx0" TargetMode="External"/><Relationship Id="rId100" Type="http://schemas.openxmlformats.org/officeDocument/2006/relationships/hyperlink" Target="https://youtu.be/hI9lzxyBDGE" TargetMode="External"/><Relationship Id="rId10" Type="http://schemas.openxmlformats.org/officeDocument/2006/relationships/hyperlink" Target="https://youtu.be/QweDN9ic5Zk" TargetMode="External"/><Relationship Id="rId1" Type="http://schemas.openxmlformats.org/officeDocument/2006/relationships/hyperlink" Target="https://youtu.be/zocvkeMz0q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17"/>
  <sheetViews>
    <sheetView tabSelected="1" workbookViewId="0">
      <selection activeCell="M2" sqref="M2"/>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1" width="9" style="1" hidden="1" customWidth="1"/>
    <col min="12" max="12" width="10.7142857142857"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409.5" spans="1:13">
      <c r="A2" s="1" t="s">
        <v>12</v>
      </c>
      <c r="B2" s="1" t="s">
        <v>13</v>
      </c>
      <c r="C2" s="4" t="s">
        <v>14</v>
      </c>
      <c r="D2" s="1" t="s">
        <v>15</v>
      </c>
      <c r="E2" s="1" t="s">
        <v>16</v>
      </c>
      <c r="F2" s="4" t="s">
        <v>17</v>
      </c>
      <c r="G2" s="1" t="s">
        <v>18</v>
      </c>
      <c r="H2" s="1" t="s">
        <v>19</v>
      </c>
      <c r="I2" s="1" t="s">
        <v>20</v>
      </c>
      <c r="J2" s="1" t="s">
        <v>21</v>
      </c>
      <c r="K2" s="1" t="s">
        <v>22</v>
      </c>
      <c r="L2" s="1" t="str">
        <f>HYPERLINK("https://files.afu.se/Downloads/Transcripts/OBDM%20(Mike%20and%20Joe)/2023 06 18 - OBDM VIDEOS - OBDM1109 - Skinwalker Ranch and the Prison Planet   Vegas Alien    Schwarzenegger for President_zocvkeMz0qE - transcript (automated).pdf","Transcript Link")</f>
        <v>Transcript Link</v>
      </c>
      <c r="M2" s="2" t="str">
        <f>HYPERLINK("https://files.afu.se/Downloads/Transcripts/OBDM%20(Mike%20and%20Joe)/2023 06 18 - OBDM VIDEOS - OBDM1109 - Skinwalker Ranch and the Prison Planet   Vegas Alien    Schwarzenegger for President_zocvkeMz0qE - transcript (automated).pdf","Transcript Link")</f>
        <v>Transcript Link</v>
      </c>
    </row>
    <row r="3" ht="409.5" spans="1:13">
      <c r="A3" s="1" t="s">
        <v>23</v>
      </c>
      <c r="B3" s="1" t="s">
        <v>13</v>
      </c>
      <c r="C3" s="4" t="s">
        <v>24</v>
      </c>
      <c r="D3" s="1" t="s">
        <v>25</v>
      </c>
      <c r="E3" s="1" t="s">
        <v>26</v>
      </c>
      <c r="F3" s="4" t="s">
        <v>17</v>
      </c>
      <c r="G3" s="1" t="s">
        <v>18</v>
      </c>
      <c r="H3" s="1" t="s">
        <v>19</v>
      </c>
      <c r="I3" s="1" t="s">
        <v>20</v>
      </c>
      <c r="J3" s="1" t="s">
        <v>27</v>
      </c>
      <c r="K3" s="1" t="s">
        <v>22</v>
      </c>
      <c r="L3" s="1" t="str">
        <f>HYPERLINK("https://files.afu.se/Downloads/Transcripts/OBDM%20(Mike%20and%20Joe)/2023 06 16 - OBDM VIDEOS - OBDM1108 - Dr. Steven Greer and Antarctica   Cursed Horror Movies   Deadly National Parks_wTr1pZ4ePOs - transcript (automated).pdf","Transcript Link")</f>
        <v>Transcript Link</v>
      </c>
      <c r="M3" s="2" t="str">
        <f>HYPERLINK("https://files.afu.se/Downloads/Transcripts/OBDM%20(Mike%20and%20Joe)/2023 06 16 - OBDM VIDEOS - OBDM1108 - Dr. Steven Greer and Antarctica   Cursed Horror Movies   Deadly National Parks_wTr1pZ4ePOs - transcript (automated).pdf","Transcript Link")</f>
        <v>Transcript Link</v>
      </c>
    </row>
    <row r="4" ht="409.5" spans="1:13">
      <c r="A4" s="1" t="s">
        <v>28</v>
      </c>
      <c r="B4" s="1" t="s">
        <v>13</v>
      </c>
      <c r="C4" s="4" t="s">
        <v>29</v>
      </c>
      <c r="D4" s="1" t="s">
        <v>30</v>
      </c>
      <c r="E4" s="1" t="s">
        <v>31</v>
      </c>
      <c r="F4" s="4" t="s">
        <v>17</v>
      </c>
      <c r="G4" s="1" t="s">
        <v>18</v>
      </c>
      <c r="H4" s="1" t="s">
        <v>19</v>
      </c>
      <c r="I4" s="1" t="s">
        <v>20</v>
      </c>
      <c r="J4" s="1" t="s">
        <v>32</v>
      </c>
      <c r="K4" s="1" t="s">
        <v>22</v>
      </c>
      <c r="L4" s="1" t="str">
        <f>HYPERLINK("https://files.afu.se/Downloads/Transcripts/OBDM%20(Mike%20and%20Joe)/2023 06 11 - OBDM VIDEOS - UFO Disclosure Is Here   UFO loaded with weapons_yBTLzjKhEtc - transcript (automated).pdf","Transcript Link")</f>
        <v>Transcript Link</v>
      </c>
      <c r="M4" s="2" t="str">
        <f>HYPERLINK("https://files.afu.se/Downloads/Transcripts/OBDM%20(Mike%20and%20Joe)/2023 06 11 - OBDM VIDEOS - UFO Disclosure Is Here   UFO loaded with weapons_yBTLzjKhEtc - transcript (automated).pdf","Transcript Link")</f>
        <v>Transcript Link</v>
      </c>
    </row>
    <row r="5" ht="409.5" spans="1:13">
      <c r="A5" s="1" t="s">
        <v>33</v>
      </c>
      <c r="B5" s="1" t="s">
        <v>13</v>
      </c>
      <c r="C5" s="4" t="s">
        <v>34</v>
      </c>
      <c r="D5" s="1" t="s">
        <v>35</v>
      </c>
      <c r="E5" s="1" t="s">
        <v>36</v>
      </c>
      <c r="F5" s="4" t="s">
        <v>17</v>
      </c>
      <c r="G5" s="1" t="s">
        <v>18</v>
      </c>
      <c r="H5" s="1" t="s">
        <v>19</v>
      </c>
      <c r="I5" s="1" t="s">
        <v>20</v>
      </c>
      <c r="J5" s="1" t="s">
        <v>37</v>
      </c>
      <c r="K5" s="1" t="s">
        <v>22</v>
      </c>
      <c r="L5" s="1" t="str">
        <f>HYPERLINK("https://files.afu.se/Downloads/Transcripts/OBDM%20(Mike%20and%20Joe)/2023 06 04 - OBDM VIDEOS - OBDM1105 - Alien Abduction and Strange Missing 411 Cases   Strange News_Xj9PNqH8Two - transcript (automated).pdf","Transcript Link")</f>
        <v>Transcript Link</v>
      </c>
      <c r="M5" s="2" t="str">
        <f>HYPERLINK("https://files.afu.se/Downloads/Transcripts/OBDM%20(Mike%20and%20Joe)/2023 06 04 - OBDM VIDEOS - OBDM1105 - Alien Abduction and Strange Missing 411 Cases   Strange News_Xj9PNqH8Two - transcript (automated).pdf","Transcript Link")</f>
        <v>Transcript Link</v>
      </c>
    </row>
    <row r="6" ht="409.5" spans="1:13">
      <c r="A6" s="1" t="s">
        <v>38</v>
      </c>
      <c r="B6" s="1" t="s">
        <v>13</v>
      </c>
      <c r="C6" s="4" t="s">
        <v>39</v>
      </c>
      <c r="D6" s="1" t="s">
        <v>40</v>
      </c>
      <c r="E6" s="1" t="s">
        <v>41</v>
      </c>
      <c r="F6" s="4" t="s">
        <v>17</v>
      </c>
      <c r="G6" s="1" t="s">
        <v>18</v>
      </c>
      <c r="H6" s="1" t="s">
        <v>19</v>
      </c>
      <c r="I6" s="1" t="s">
        <v>20</v>
      </c>
      <c r="J6" s="1" t="s">
        <v>42</v>
      </c>
      <c r="K6" s="1" t="s">
        <v>22</v>
      </c>
      <c r="L6" s="1" t="str">
        <f>HYPERLINK("https://files.afu.se/Downloads/Transcripts/OBDM%20(Mike%20and%20Joe)/2023 06 01 - OBDM VIDEOS - OBDM1104 - NASA UFO Conference   UFO News   Insane Conspiracies   Strange News_fj4xgCknSrU - transcript (automated).pdf","Transcript Link")</f>
        <v>Transcript Link</v>
      </c>
      <c r="M6" s="2" t="str">
        <f>HYPERLINK("https://files.afu.se/Downloads/Transcripts/OBDM%20(Mike%20and%20Joe)/2023 06 01 - OBDM VIDEOS - OBDM1104 - NASA UFO Conference   UFO News   Insane Conspiracies   Strange News_fj4xgCknSrU - transcript (automated).pdf","Transcript Link")</f>
        <v>Transcript Link</v>
      </c>
    </row>
    <row r="7" ht="409.5" spans="1:13">
      <c r="A7" s="1" t="s">
        <v>43</v>
      </c>
      <c r="B7" s="1" t="s">
        <v>13</v>
      </c>
      <c r="C7" s="4" t="s">
        <v>44</v>
      </c>
      <c r="D7" s="1" t="s">
        <v>45</v>
      </c>
      <c r="E7" s="1" t="s">
        <v>46</v>
      </c>
      <c r="F7" s="4" t="s">
        <v>17</v>
      </c>
      <c r="G7" s="1" t="s">
        <v>18</v>
      </c>
      <c r="H7" s="1" t="s">
        <v>19</v>
      </c>
      <c r="I7" s="1" t="s">
        <v>20</v>
      </c>
      <c r="J7" s="1" t="s">
        <v>47</v>
      </c>
      <c r="K7" s="1" t="s">
        <v>22</v>
      </c>
      <c r="L7" s="1" t="str">
        <f>HYPERLINK("https://files.afu.se/Downloads/Transcripts/OBDM%20(Mike%20and%20Joe)/2023 05 29 - OBDM VIDEOS - OBDM1103 - Grunge News   Strange Paranormal News   Insane Headlines_cYVBfsvLg3s - transcript (automated).pdf","Transcript Link")</f>
        <v>Transcript Link</v>
      </c>
      <c r="M7" s="2" t="str">
        <f>HYPERLINK("https://files.afu.se/Downloads/Transcripts/OBDM%20(Mike%20and%20Joe)/2023 05 29 - OBDM VIDEOS - OBDM1103 - Grunge News   Strange Paranormal News   Insane Headlines_cYVBfsvLg3s - transcript (automated).pdf","Transcript Link")</f>
        <v>Transcript Link</v>
      </c>
    </row>
    <row r="8" ht="409.5" spans="1:13">
      <c r="A8" s="1" t="s">
        <v>48</v>
      </c>
      <c r="B8" s="1" t="s">
        <v>13</v>
      </c>
      <c r="C8" s="4" t="s">
        <v>49</v>
      </c>
      <c r="D8" s="1" t="s">
        <v>50</v>
      </c>
      <c r="E8" s="1" t="s">
        <v>51</v>
      </c>
      <c r="F8" s="4" t="s">
        <v>17</v>
      </c>
      <c r="G8" s="1" t="s">
        <v>18</v>
      </c>
      <c r="H8" s="1" t="s">
        <v>19</v>
      </c>
      <c r="I8" s="1" t="s">
        <v>20</v>
      </c>
      <c r="J8" s="1" t="s">
        <v>52</v>
      </c>
      <c r="K8" s="1" t="s">
        <v>22</v>
      </c>
      <c r="L8" s="1" t="str">
        <f>HYPERLINK("https://files.afu.se/Downloads/Transcripts/OBDM%20(Mike%20and%20Joe)/2023 05 25 - OBDM VIDEOS - OBDM1102 - Black Triangles   Something Big Maybe Happening   Disney Sucks   Strange News_jtyzsfptN50 - transcript (automated).pdf","Transcript Link")</f>
        <v>Transcript Link</v>
      </c>
      <c r="M8" s="2" t="str">
        <f>HYPERLINK("https://files.afu.se/Downloads/Transcripts/OBDM%20(Mike%20and%20Joe)/2023 05 25 - OBDM VIDEOS - OBDM1102 - Black Triangles   Something Big Maybe Happening   Disney Sucks   Strange News_jtyzsfptN50 - transcript (automated).pdf","Transcript Link")</f>
        <v>Transcript Link</v>
      </c>
    </row>
    <row r="9" ht="285" spans="1:13">
      <c r="A9" s="1" t="s">
        <v>53</v>
      </c>
      <c r="B9" s="1" t="s">
        <v>13</v>
      </c>
      <c r="C9" s="4" t="s">
        <v>54</v>
      </c>
      <c r="D9" s="1" t="s">
        <v>55</v>
      </c>
      <c r="E9" s="1" t="s">
        <v>56</v>
      </c>
      <c r="F9" s="4" t="s">
        <v>17</v>
      </c>
      <c r="G9" s="1" t="s">
        <v>18</v>
      </c>
      <c r="H9" s="1" t="s">
        <v>19</v>
      </c>
      <c r="I9" s="1" t="s">
        <v>20</v>
      </c>
      <c r="J9" s="1" t="s">
        <v>57</v>
      </c>
      <c r="K9" s="1" t="s">
        <v>22</v>
      </c>
      <c r="L9" s="1" t="str">
        <f>HYPERLINK("https://files.afu.se/Downloads/Transcripts/OBDM%20(Mike%20and%20Joe)/2023 05 12 - OBDM VIDEOS - OBDM1099 - King Charles the Witch   Follow Up News  Biden and Ohio    Strange News_uMrEEvV0yK0 - transcript (automated).pdf","Transcript Link")</f>
        <v>Transcript Link</v>
      </c>
      <c r="M9" s="2" t="str">
        <f>HYPERLINK("https://files.afu.se/Downloads/Transcripts/OBDM%20(Mike%20and%20Joe)/2023 05 12 - OBDM VIDEOS - OBDM1099 - King Charles the Witch   Follow Up News  Biden and Ohio    Strange News_uMrEEvV0yK0 - transcript (automated).pdf","Transcript Link")</f>
        <v>Transcript Link</v>
      </c>
    </row>
    <row r="10" ht="409.5" spans="1:13">
      <c r="A10" s="1" t="s">
        <v>58</v>
      </c>
      <c r="B10" s="1" t="s">
        <v>13</v>
      </c>
      <c r="C10" s="4" t="s">
        <v>59</v>
      </c>
      <c r="D10" s="1" t="s">
        <v>60</v>
      </c>
      <c r="E10" s="1" t="s">
        <v>61</v>
      </c>
      <c r="F10" s="4" t="s">
        <v>17</v>
      </c>
      <c r="G10" s="1" t="s">
        <v>18</v>
      </c>
      <c r="H10" s="1" t="s">
        <v>19</v>
      </c>
      <c r="I10" s="1" t="s">
        <v>20</v>
      </c>
      <c r="J10" s="1" t="s">
        <v>62</v>
      </c>
      <c r="K10" s="1" t="s">
        <v>22</v>
      </c>
      <c r="L10" s="1" t="str">
        <f>HYPERLINK("https://files.afu.se/Downloads/Transcripts/OBDM%20(Mike%20and%20Joe)/2023 05 08 - OBDM VIDEOS - OBDM1098 - Skinwalker Ranch Portal Found   Toilet Snorkel   Bigfoot News   Strange News_QweDN9ic5Zk - transcript (automated).pdf","Transcript Link")</f>
        <v>Transcript Link</v>
      </c>
      <c r="M10" s="2" t="str">
        <f>HYPERLINK("https://files.afu.se/Downloads/Transcripts/OBDM%20(Mike%20and%20Joe)/2023 05 08 - OBDM VIDEOS - OBDM1098 - Skinwalker Ranch Portal Found   Toilet Snorkel   Bigfoot News   Strange News_QweDN9ic5Zk - transcript (automated).pdf","Transcript Link")</f>
        <v>Transcript Link</v>
      </c>
    </row>
    <row r="11" ht="409.5" spans="1:13">
      <c r="A11" s="1" t="s">
        <v>63</v>
      </c>
      <c r="B11" s="1" t="s">
        <v>13</v>
      </c>
      <c r="C11" s="4" t="s">
        <v>64</v>
      </c>
      <c r="D11" s="1" t="s">
        <v>65</v>
      </c>
      <c r="E11" s="1" t="s">
        <v>66</v>
      </c>
      <c r="F11" s="4" t="s">
        <v>17</v>
      </c>
      <c r="G11" s="1" t="s">
        <v>18</v>
      </c>
      <c r="H11" s="1" t="s">
        <v>19</v>
      </c>
      <c r="I11" s="1" t="s">
        <v>20</v>
      </c>
      <c r="J11" s="1" t="s">
        <v>67</v>
      </c>
      <c r="K11" s="1" t="s">
        <v>22</v>
      </c>
      <c r="L11" s="1" t="str">
        <f>HYPERLINK("https://files.afu.se/Downloads/Transcripts/OBDM%20(Mike%20and%20Joe)/2023 05 07 - OBDM VIDEOS - OBDM1097 - Shatner and Bigfoot   Drone Attack on Russia   Star Wars News   Selling Body Parts_f-j742T5mCE - transcript (automated).pdf","Transcript Link")</f>
        <v>Transcript Link</v>
      </c>
      <c r="M11" s="2" t="str">
        <f>HYPERLINK("https://files.afu.se/Downloads/Transcripts/OBDM%20(Mike%20and%20Joe)/2023 05 07 - OBDM VIDEOS - OBDM1097 - Shatner and Bigfoot   Drone Attack on Russia   Star Wars News   Selling Body Parts_f-j742T5mCE - transcript (automated).pdf","Transcript Link")</f>
        <v>Transcript Link</v>
      </c>
    </row>
    <row r="12" ht="409.5" spans="1:13">
      <c r="A12" s="1" t="s">
        <v>68</v>
      </c>
      <c r="B12" s="1" t="s">
        <v>13</v>
      </c>
      <c r="C12" s="4" t="s">
        <v>69</v>
      </c>
      <c r="D12" s="1" t="s">
        <v>70</v>
      </c>
      <c r="E12" s="1" t="s">
        <v>71</v>
      </c>
      <c r="F12" s="4" t="s">
        <v>17</v>
      </c>
      <c r="G12" s="1" t="s">
        <v>18</v>
      </c>
      <c r="H12" s="1" t="s">
        <v>19</v>
      </c>
      <c r="I12" s="1" t="s">
        <v>20</v>
      </c>
      <c r="J12" s="1" t="s">
        <v>72</v>
      </c>
      <c r="K12" s="1" t="s">
        <v>22</v>
      </c>
      <c r="L12" s="1" t="str">
        <f>HYPERLINK("https://files.afu.se/Downloads/Transcripts/OBDM%20(Mike%20and%20Joe)/2023 04 30 - OBDM VIDEOS - UFO News and Cattle Mutilations_wcivHbzbMLg - transcript (automated).pdf","Transcript Link")</f>
        <v>Transcript Link</v>
      </c>
      <c r="M12" s="2" t="str">
        <f>HYPERLINK("https://files.afu.se/Downloads/Transcripts/OBDM%20(Mike%20and%20Joe)/2023 04 30 - OBDM VIDEOS - UFO News and Cattle Mutilations_wcivHbzbMLg - transcript (automated).pdf","Transcript Link")</f>
        <v>Transcript Link</v>
      </c>
    </row>
    <row r="13" ht="405" spans="1:13">
      <c r="A13" s="1" t="s">
        <v>73</v>
      </c>
      <c r="B13" s="1" t="s">
        <v>13</v>
      </c>
      <c r="C13" s="4" t="s">
        <v>74</v>
      </c>
      <c r="D13" s="1" t="s">
        <v>75</v>
      </c>
      <c r="E13" s="1" t="s">
        <v>76</v>
      </c>
      <c r="F13" s="4" t="s">
        <v>17</v>
      </c>
      <c r="G13" s="1" t="s">
        <v>18</v>
      </c>
      <c r="H13" s="1" t="s">
        <v>19</v>
      </c>
      <c r="I13" s="1" t="s">
        <v>20</v>
      </c>
      <c r="J13" s="1" t="s">
        <v>77</v>
      </c>
      <c r="K13" s="1" t="s">
        <v>22</v>
      </c>
      <c r="L13" s="1" t="str">
        <f>HYPERLINK("https://files.afu.se/Downloads/Transcripts/OBDM%20(Mike%20and%20Joe)/2023 03 19 - OBDM VIDEOS - OBDM1084 - Alien Motherships and Blue Beam   Chat GPT-4 and AI Gods   Strange News_MKBd9yC6aqk - transcript (automated).pdf","Transcript Link")</f>
        <v>Transcript Link</v>
      </c>
      <c r="M13" s="2" t="str">
        <f>HYPERLINK("https://files.afu.se/Downloads/Transcripts/OBDM%20(Mike%20and%20Joe)/2023 03 19 - OBDM VIDEOS - OBDM1084 - Alien Motherships and Blue Beam   Chat GPT-4 and AI Gods   Strange News_MKBd9yC6aqk - transcript (automated).pdf","Transcript Link")</f>
        <v>Transcript Link</v>
      </c>
    </row>
    <row r="14" ht="405" spans="1:13">
      <c r="A14" s="1" t="s">
        <v>78</v>
      </c>
      <c r="B14" s="1" t="s">
        <v>13</v>
      </c>
      <c r="C14" s="4" t="s">
        <v>79</v>
      </c>
      <c r="D14" s="1" t="s">
        <v>80</v>
      </c>
      <c r="E14" s="1" t="s">
        <v>81</v>
      </c>
      <c r="F14" s="4" t="s">
        <v>17</v>
      </c>
      <c r="G14" s="1" t="s">
        <v>18</v>
      </c>
      <c r="H14" s="1" t="s">
        <v>19</v>
      </c>
      <c r="I14" s="1" t="s">
        <v>20</v>
      </c>
      <c r="J14" s="1" t="s">
        <v>82</v>
      </c>
      <c r="K14" s="1" t="s">
        <v>22</v>
      </c>
      <c r="L14" s="1" t="str">
        <f>HYPERLINK("https://files.afu.se/Downloads/Transcripts/OBDM%20(Mike%20and%20Joe)/2023 02 24 - OBDM VIDEOS - Hollow Earth  Admiral Byrd's Diary_vree71dN7PU - transcript (automated).pdf","Transcript Link")</f>
        <v>Transcript Link</v>
      </c>
      <c r="M14" s="2" t="str">
        <f>HYPERLINK("https://files.afu.se/Downloads/Transcripts/OBDM%20(Mike%20and%20Joe)/2023 02 24 - OBDM VIDEOS - Hollow Earth  Admiral Byrd's Diary_vree71dN7PU - transcript (automated).pdf","Transcript Link")</f>
        <v>Transcript Link</v>
      </c>
    </row>
    <row r="15" ht="409.5" spans="1:13">
      <c r="A15" s="1" t="s">
        <v>83</v>
      </c>
      <c r="B15" s="1" t="s">
        <v>13</v>
      </c>
      <c r="C15" s="4" t="s">
        <v>84</v>
      </c>
      <c r="D15" s="1" t="s">
        <v>85</v>
      </c>
      <c r="E15" s="1" t="s">
        <v>86</v>
      </c>
      <c r="F15" s="4" t="s">
        <v>17</v>
      </c>
      <c r="G15" s="1" t="s">
        <v>18</v>
      </c>
      <c r="H15" s="1" t="s">
        <v>19</v>
      </c>
      <c r="I15" s="1" t="s">
        <v>20</v>
      </c>
      <c r="J15" s="1" t="s">
        <v>87</v>
      </c>
      <c r="K15" s="1" t="s">
        <v>22</v>
      </c>
      <c r="L15" s="1" t="str">
        <f>HYPERLINK("https://files.afu.se/Downloads/Transcripts/OBDM%20(Mike%20and%20Joe)/2023 02 23 - OBDM VIDEOS - Aliens are Demons   Project Bluebeam_ROC1pxrSgQc - transcript (automated).pdf","Transcript Link")</f>
        <v>Transcript Link</v>
      </c>
      <c r="M15" s="2" t="str">
        <f>HYPERLINK("https://files.afu.se/Downloads/Transcripts/OBDM%20(Mike%20and%20Joe)/2023 02 23 - OBDM VIDEOS - Aliens are Demons   Project Bluebeam_ROC1pxrSgQc - transcript (automated).pdf","Transcript Link")</f>
        <v>Transcript Link</v>
      </c>
    </row>
    <row r="16" ht="409.5" spans="1:13">
      <c r="A16" s="1" t="s">
        <v>88</v>
      </c>
      <c r="B16" s="1" t="s">
        <v>13</v>
      </c>
      <c r="C16" s="4" t="s">
        <v>89</v>
      </c>
      <c r="D16" s="1" t="s">
        <v>90</v>
      </c>
      <c r="E16" s="1" t="s">
        <v>91</v>
      </c>
      <c r="F16" s="4" t="s">
        <v>17</v>
      </c>
      <c r="G16" s="1" t="s">
        <v>18</v>
      </c>
      <c r="H16" s="1" t="s">
        <v>19</v>
      </c>
      <c r="I16" s="1" t="s">
        <v>20</v>
      </c>
      <c r="J16" s="1" t="s">
        <v>92</v>
      </c>
      <c r="K16" s="1" t="s">
        <v>22</v>
      </c>
      <c r="L16" s="1" t="str">
        <f>HYPERLINK("https://files.afu.se/Downloads/Transcripts/OBDM%20(Mike%20and%20Joe)/2023 02 12 - OBDM VIDEOS - UFO Shot Down over Alaska_gUxVoRY5y5k - transcript (automated).pdf","Transcript Link")</f>
        <v>Transcript Link</v>
      </c>
      <c r="M16" s="2" t="str">
        <f>HYPERLINK("https://files.afu.se/Downloads/Transcripts/OBDM%20(Mike%20and%20Joe)/2023 02 12 - OBDM VIDEOS - UFO Shot Down over Alaska_gUxVoRY5y5k - transcript (automated).pdf","Transcript Link")</f>
        <v>Transcript Link</v>
      </c>
    </row>
    <row r="17" ht="405" spans="1:13">
      <c r="A17" s="1" t="s">
        <v>93</v>
      </c>
      <c r="B17" s="1" t="s">
        <v>13</v>
      </c>
      <c r="C17" s="4" t="s">
        <v>94</v>
      </c>
      <c r="D17" s="1" t="s">
        <v>95</v>
      </c>
      <c r="E17" s="1" t="s">
        <v>96</v>
      </c>
      <c r="F17" s="4" t="s">
        <v>17</v>
      </c>
      <c r="G17" s="1" t="s">
        <v>18</v>
      </c>
      <c r="H17" s="1" t="s">
        <v>19</v>
      </c>
      <c r="I17" s="1" t="s">
        <v>20</v>
      </c>
      <c r="J17" s="1" t="s">
        <v>97</v>
      </c>
      <c r="K17" s="1" t="s">
        <v>22</v>
      </c>
      <c r="L17" s="1" t="str">
        <f>HYPERLINK("https://files.afu.se/Downloads/Transcripts/OBDM%20(Mike%20and%20Joe)/2023 02 07 - OBDM VIDEOS - Star Wars  Galactic Starcruiser, now at a reduced price._bHZ54Gg1Jks - transcript (automated).pdf","Transcript Link")</f>
        <v>Transcript Link</v>
      </c>
      <c r="M17" s="2" t="str">
        <f>HYPERLINK("https://files.afu.se/Downloads/Transcripts/OBDM%20(Mike%20and%20Joe)/2023 02 07 - OBDM VIDEOS - Star Wars  Galactic Starcruiser, now at a reduced price._bHZ54Gg1Jks - transcript (automated).pdf","Transcript Link")</f>
        <v>Transcript Link</v>
      </c>
    </row>
    <row r="18" ht="135" spans="1:13">
      <c r="A18" s="1" t="s">
        <v>98</v>
      </c>
      <c r="B18" s="1" t="s">
        <v>13</v>
      </c>
      <c r="C18" s="4" t="s">
        <v>99</v>
      </c>
      <c r="D18" s="1" t="s">
        <v>100</v>
      </c>
      <c r="E18" s="1" t="s">
        <v>101</v>
      </c>
      <c r="F18" s="4" t="s">
        <v>17</v>
      </c>
      <c r="G18" s="1" t="s">
        <v>18</v>
      </c>
      <c r="H18" s="1" t="s">
        <v>19</v>
      </c>
      <c r="I18" s="1" t="s">
        <v>20</v>
      </c>
      <c r="J18" s="1" t="s">
        <v>102</v>
      </c>
      <c r="K18" s="1" t="s">
        <v>22</v>
      </c>
      <c r="L18" s="1" t="str">
        <f>HYPERLINK("https://files.afu.se/Downloads/Transcripts/OBDM%20(Mike%20and%20Joe)/2023 02 06 - OBDM VIDEOS - Missing Woman in the UK_zE6xeSCBcoI - transcript (automated).pdf","Transcript Link")</f>
        <v>Transcript Link</v>
      </c>
      <c r="M18" s="2" t="str">
        <f>HYPERLINK("https://files.afu.se/Downloads/Transcripts/OBDM%20(Mike%20and%20Joe)/2023 02 06 - OBDM VIDEOS - Missing Woman in the UK_zE6xeSCBcoI - transcript (automated).pdf","Transcript Link")</f>
        <v>Transcript Link</v>
      </c>
    </row>
    <row r="19" ht="135" spans="1:13">
      <c r="A19" s="1" t="s">
        <v>103</v>
      </c>
      <c r="B19" s="1" t="s">
        <v>13</v>
      </c>
      <c r="C19" s="4" t="s">
        <v>104</v>
      </c>
      <c r="D19" s="1" t="s">
        <v>105</v>
      </c>
      <c r="E19" s="1" t="s">
        <v>106</v>
      </c>
      <c r="F19" s="4" t="s">
        <v>17</v>
      </c>
      <c r="G19" s="1" t="s">
        <v>18</v>
      </c>
      <c r="H19" s="1" t="s">
        <v>19</v>
      </c>
      <c r="I19" s="1" t="s">
        <v>20</v>
      </c>
      <c r="J19" s="1" t="s">
        <v>107</v>
      </c>
      <c r="K19" s="1" t="s">
        <v>22</v>
      </c>
      <c r="L19" s="1" t="str">
        <f>HYPERLINK("https://files.afu.se/Downloads/Transcripts/OBDM%20(Mike%20and%20Joe)/2023 02 05 - OBDM VIDEOS - The Chinese Spy Balloon_9BVs44GtnEk - transcript (automated).pdf","Transcript Link")</f>
        <v>Transcript Link</v>
      </c>
      <c r="M19" s="2" t="str">
        <f>HYPERLINK("https://files.afu.se/Downloads/Transcripts/OBDM%20(Mike%20and%20Joe)/2023 02 05 - OBDM VIDEOS - The Chinese Spy Balloon_9BVs44GtnEk - transcript (automated).pdf","Transcript Link")</f>
        <v>Transcript Link</v>
      </c>
    </row>
    <row r="20" ht="409.5" spans="1:13">
      <c r="A20" s="1" t="s">
        <v>108</v>
      </c>
      <c r="B20" s="1" t="s">
        <v>13</v>
      </c>
      <c r="C20" s="4" t="s">
        <v>109</v>
      </c>
      <c r="D20" s="1" t="s">
        <v>110</v>
      </c>
      <c r="E20" s="1" t="s">
        <v>111</v>
      </c>
      <c r="F20" s="4" t="s">
        <v>17</v>
      </c>
      <c r="G20" s="1" t="s">
        <v>18</v>
      </c>
      <c r="H20" s="1" t="s">
        <v>19</v>
      </c>
      <c r="I20" s="1" t="s">
        <v>20</v>
      </c>
      <c r="J20" s="1" t="s">
        <v>112</v>
      </c>
      <c r="K20" s="1" t="s">
        <v>22</v>
      </c>
      <c r="L20" s="1" t="str">
        <f>HYPERLINK("https://files.afu.se/Downloads/Transcripts/OBDM%20(Mike%20and%20Joe)/2023 01 22 - OBDM VIDEOS - How to sell a haunted house_uvicBl1Mtzg - transcript (automated).pdf","Transcript Link")</f>
        <v>Transcript Link</v>
      </c>
      <c r="M20" s="2" t="str">
        <f>HYPERLINK("https://files.afu.se/Downloads/Transcripts/OBDM%20(Mike%20and%20Joe)/2023 01 22 - OBDM VIDEOS - How to sell a haunted house_uvicBl1Mtzg - transcript (automated).pdf","Transcript Link")</f>
        <v>Transcript Link</v>
      </c>
    </row>
    <row r="21" ht="135" spans="1:13">
      <c r="A21" s="1" t="s">
        <v>113</v>
      </c>
      <c r="B21" s="1" t="s">
        <v>13</v>
      </c>
      <c r="C21" s="4" t="s">
        <v>114</v>
      </c>
      <c r="D21" s="1" t="s">
        <v>115</v>
      </c>
      <c r="E21" s="1" t="s">
        <v>116</v>
      </c>
      <c r="F21" s="4" t="s">
        <v>17</v>
      </c>
      <c r="G21" s="1" t="s">
        <v>18</v>
      </c>
      <c r="H21" s="1" t="s">
        <v>19</v>
      </c>
      <c r="I21" s="1" t="s">
        <v>20</v>
      </c>
      <c r="J21" s="1" t="s">
        <v>117</v>
      </c>
      <c r="K21" s="1" t="s">
        <v>22</v>
      </c>
      <c r="L21" s="1" t="str">
        <f>HYPERLINK("https://files.afu.se/Downloads/Transcripts/OBDM%20(Mike%20and%20Joe)/2023 01 20 - OBDM VIDEOS - Project Zomboid  Shotgun Blues_8OMAg4RKmPE - transcript (automated).pdf","Transcript Link")</f>
        <v>Transcript Link</v>
      </c>
      <c r="M21" s="2" t="str">
        <f>HYPERLINK("https://files.afu.se/Downloads/Transcripts/OBDM%20(Mike%20and%20Joe)/2023 01 20 - OBDM VIDEOS - Project Zomboid  Shotgun Blues_8OMAg4RKmPE - transcript (automated).pdf","Transcript Link")</f>
        <v>Transcript Link</v>
      </c>
    </row>
    <row r="22" ht="390" spans="1:13">
      <c r="A22" s="1" t="s">
        <v>118</v>
      </c>
      <c r="B22" s="1" t="s">
        <v>13</v>
      </c>
      <c r="C22" s="4" t="s">
        <v>119</v>
      </c>
      <c r="D22" s="1" t="s">
        <v>120</v>
      </c>
      <c r="E22" s="1" t="s">
        <v>121</v>
      </c>
      <c r="F22" s="4" t="s">
        <v>17</v>
      </c>
      <c r="G22" s="1" t="s">
        <v>18</v>
      </c>
      <c r="H22" s="1" t="s">
        <v>19</v>
      </c>
      <c r="I22" s="1" t="s">
        <v>20</v>
      </c>
      <c r="J22" s="1" t="s">
        <v>122</v>
      </c>
      <c r="K22" s="1" t="s">
        <v>22</v>
      </c>
      <c r="L22" s="1" t="str">
        <f>HYPERLINK("https://files.afu.se/Downloads/Transcripts/OBDM%20(Mike%20and%20Joe)/2023 01 18 - OBDM VIDEOS - Giants in Mexico_A_dsBPvKnCs - transcript (automated).pdf","Transcript Link")</f>
        <v>Transcript Link</v>
      </c>
      <c r="M22" s="2" t="str">
        <f>HYPERLINK("https://files.afu.se/Downloads/Transcripts/OBDM%20(Mike%20and%20Joe)/2023 01 18 - OBDM VIDEOS - Giants in Mexico_A_dsBPvKnCs - transcript (automated).pdf","Transcript Link")</f>
        <v>Transcript Link</v>
      </c>
    </row>
    <row r="23" ht="409.5" spans="1:13">
      <c r="A23" s="1" t="s">
        <v>123</v>
      </c>
      <c r="B23" s="1" t="s">
        <v>13</v>
      </c>
      <c r="C23" s="4" t="s">
        <v>124</v>
      </c>
      <c r="D23" s="1" t="s">
        <v>125</v>
      </c>
      <c r="E23" s="1" t="s">
        <v>126</v>
      </c>
      <c r="F23" s="4" t="s">
        <v>17</v>
      </c>
      <c r="G23" s="1" t="s">
        <v>18</v>
      </c>
      <c r="H23" s="1" t="s">
        <v>19</v>
      </c>
      <c r="I23" s="1" t="s">
        <v>20</v>
      </c>
      <c r="J23" s="1" t="s">
        <v>127</v>
      </c>
      <c r="K23" s="1" t="s">
        <v>22</v>
      </c>
      <c r="L23" s="1" t="str">
        <f>HYPERLINK("https://files.afu.se/Downloads/Transcripts/OBDM%20(Mike%20and%20Joe)/2023 01 17 - OBDM VIDEOS - News Attack  Toilet Tracking, Dream Jobs and Bad Text Messages_KgFUDdLL5GE - transcript (automated).pdf","Transcript Link")</f>
        <v>Transcript Link</v>
      </c>
      <c r="M23" s="2" t="str">
        <f>HYPERLINK("https://files.afu.se/Downloads/Transcripts/OBDM%20(Mike%20and%20Joe)/2023 01 17 - OBDM VIDEOS - News Attack  Toilet Tracking, Dream Jobs and Bad Text Messages_KgFUDdLL5GE - transcript (automated).pdf","Transcript Link")</f>
        <v>Transcript Link</v>
      </c>
    </row>
    <row r="24" ht="409.5" spans="1:13">
      <c r="A24" s="1" t="s">
        <v>128</v>
      </c>
      <c r="B24" s="1" t="s">
        <v>13</v>
      </c>
      <c r="C24" s="4" t="s">
        <v>129</v>
      </c>
      <c r="D24" s="1" t="s">
        <v>130</v>
      </c>
      <c r="E24" s="1" t="s">
        <v>131</v>
      </c>
      <c r="F24" s="4" t="s">
        <v>17</v>
      </c>
      <c r="G24" s="1" t="s">
        <v>18</v>
      </c>
      <c r="H24" s="1" t="s">
        <v>19</v>
      </c>
      <c r="I24" s="1" t="s">
        <v>20</v>
      </c>
      <c r="J24" s="1" t="s">
        <v>132</v>
      </c>
      <c r="K24" s="1" t="s">
        <v>22</v>
      </c>
      <c r="L24" s="1" t="str">
        <f>HYPERLINK("https://files.afu.se/Downloads/Transcripts/OBDM%20(Mike%20and%20Joe)/2023 01 16 - OBDM VIDEOS - Russian Shoots Down UFO and Psychic Attacks_xyCyadDvD84 - transcript (automated).pdf","Transcript Link")</f>
        <v>Transcript Link</v>
      </c>
      <c r="M24" s="2" t="str">
        <f>HYPERLINK("https://files.afu.se/Downloads/Transcripts/OBDM%20(Mike%20and%20Joe)/2023 01 16 - OBDM VIDEOS - Russian Shoots Down UFO and Psychic Attacks_xyCyadDvD84 - transcript (automated).pdf","Transcript Link")</f>
        <v>Transcript Link</v>
      </c>
    </row>
    <row r="25" ht="135" spans="1:13">
      <c r="A25" s="1" t="s">
        <v>133</v>
      </c>
      <c r="B25" s="1" t="s">
        <v>13</v>
      </c>
      <c r="C25" s="4" t="s">
        <v>134</v>
      </c>
      <c r="D25" s="1" t="s">
        <v>135</v>
      </c>
      <c r="E25" s="1" t="s">
        <v>136</v>
      </c>
      <c r="F25" s="4" t="s">
        <v>17</v>
      </c>
      <c r="G25" s="1" t="s">
        <v>18</v>
      </c>
      <c r="H25" s="1" t="s">
        <v>19</v>
      </c>
      <c r="I25" s="1" t="s">
        <v>20</v>
      </c>
      <c r="J25" s="1" t="s">
        <v>137</v>
      </c>
      <c r="K25" s="1" t="s">
        <v>22</v>
      </c>
      <c r="L25" s="1" t="str">
        <f>HYPERLINK("https://files.afu.se/Downloads/Transcripts/OBDM%20(Mike%20and%20Joe)/2023 01 15 - OBDM VIDEOS - Project Zomboid  Running Scared_KR4IDm8ISNc - transcript (automated).pdf","Transcript Link")</f>
        <v>Transcript Link</v>
      </c>
      <c r="M25" s="2" t="str">
        <f>HYPERLINK("https://files.afu.se/Downloads/Transcripts/OBDM%20(Mike%20and%20Joe)/2023 01 15 - OBDM VIDEOS - Project Zomboid  Running Scared_KR4IDm8ISNc - transcript (automated).pdf","Transcript Link")</f>
        <v>Transcript Link</v>
      </c>
    </row>
    <row r="26" ht="409.5" spans="1:13">
      <c r="A26" s="1" t="s">
        <v>133</v>
      </c>
      <c r="B26" s="1" t="s">
        <v>13</v>
      </c>
      <c r="C26" s="4" t="s">
        <v>138</v>
      </c>
      <c r="D26" s="1" t="s">
        <v>139</v>
      </c>
      <c r="E26" s="1" t="s">
        <v>140</v>
      </c>
      <c r="F26" s="4" t="s">
        <v>17</v>
      </c>
      <c r="G26" s="1" t="s">
        <v>18</v>
      </c>
      <c r="H26" s="1" t="s">
        <v>19</v>
      </c>
      <c r="I26" s="1" t="s">
        <v>20</v>
      </c>
      <c r="J26" s="1" t="s">
        <v>141</v>
      </c>
      <c r="K26" s="1" t="s">
        <v>22</v>
      </c>
      <c r="L26" s="1" t="str">
        <f>HYPERLINK("https://files.afu.se/Downloads/Transcripts/OBDM%20(Mike%20and%20Joe)/2023 01 15 - OBDM VIDEOS - UFO over Las Vegas and Havana Syndrome Explained_ILHCbZeP5vA - transcript (automated).pdf","Transcript Link")</f>
        <v>Transcript Link</v>
      </c>
      <c r="M26" s="2" t="str">
        <f>HYPERLINK("https://files.afu.se/Downloads/Transcripts/OBDM%20(Mike%20and%20Joe)/2023 01 15 - OBDM VIDEOS - UFO over Las Vegas and Havana Syndrome Explained_ILHCbZeP5vA - transcript (automated).pdf","Transcript Link")</f>
        <v>Transcript Link</v>
      </c>
    </row>
    <row r="27" ht="135" spans="1:13">
      <c r="A27" s="1" t="s">
        <v>142</v>
      </c>
      <c r="B27" s="1" t="s">
        <v>13</v>
      </c>
      <c r="C27" s="4" t="s">
        <v>143</v>
      </c>
      <c r="D27" s="1" t="s">
        <v>144</v>
      </c>
      <c r="E27" s="1" t="s">
        <v>145</v>
      </c>
      <c r="F27" s="4" t="s">
        <v>17</v>
      </c>
      <c r="G27" s="1" t="s">
        <v>18</v>
      </c>
      <c r="H27" s="1" t="s">
        <v>19</v>
      </c>
      <c r="I27" s="1" t="s">
        <v>20</v>
      </c>
      <c r="J27" s="1" t="s">
        <v>146</v>
      </c>
      <c r="K27" s="1" t="s">
        <v>22</v>
      </c>
      <c r="L27" s="1" t="str">
        <f>HYPERLINK("https://files.afu.se/Downloads/Transcripts/OBDM%20(Mike%20and%20Joe)/2023 01 02 - OBDM VIDEOS - Back to Project Zomboid pt 2_wYMgHa_7EXc - transcript (automated).pdf","Transcript Link")</f>
        <v>Transcript Link</v>
      </c>
      <c r="M27" s="2" t="str">
        <f>HYPERLINK("https://files.afu.se/Downloads/Transcripts/OBDM%20(Mike%20and%20Joe)/2023 01 02 - OBDM VIDEOS - Back to Project Zomboid pt 2_wYMgHa_7EXc - transcript (automated).pdf","Transcript Link")</f>
        <v>Transcript Link</v>
      </c>
    </row>
    <row r="28" ht="135" spans="1:13">
      <c r="A28" s="1" t="s">
        <v>147</v>
      </c>
      <c r="B28" s="1" t="s">
        <v>13</v>
      </c>
      <c r="C28" s="4" t="s">
        <v>148</v>
      </c>
      <c r="D28" s="1" t="s">
        <v>149</v>
      </c>
      <c r="E28" s="1" t="s">
        <v>150</v>
      </c>
      <c r="F28" s="4" t="s">
        <v>17</v>
      </c>
      <c r="G28" s="1" t="s">
        <v>18</v>
      </c>
      <c r="H28" s="1" t="s">
        <v>19</v>
      </c>
      <c r="I28" s="1" t="s">
        <v>20</v>
      </c>
      <c r="J28" s="1" t="s">
        <v>151</v>
      </c>
      <c r="K28" s="1" t="s">
        <v>22</v>
      </c>
      <c r="L28" s="1" t="str">
        <f>HYPERLINK("https://files.afu.se/Downloads/Transcripts/OBDM%20(Mike%20and%20Joe)/2023 01 01 - OBDM VIDEOS - Back to Project Zomboid pt 1_SvRiaOEvi9o - transcript (automated).pdf","Transcript Link")</f>
        <v>Transcript Link</v>
      </c>
      <c r="M28" s="2" t="str">
        <f>HYPERLINK("https://files.afu.se/Downloads/Transcripts/OBDM%20(Mike%20and%20Joe)/2023 01 01 - OBDM VIDEOS - Back to Project Zomboid pt 1_SvRiaOEvi9o - transcript (automated).pdf","Transcript Link")</f>
        <v>Transcript Link</v>
      </c>
    </row>
    <row r="29" ht="409.5" spans="1:13">
      <c r="A29" s="1" t="s">
        <v>152</v>
      </c>
      <c r="B29" s="1" t="s">
        <v>13</v>
      </c>
      <c r="C29" s="4" t="s">
        <v>153</v>
      </c>
      <c r="D29" s="1" t="s">
        <v>154</v>
      </c>
      <c r="E29" s="1" t="s">
        <v>155</v>
      </c>
      <c r="F29" s="4" t="s">
        <v>17</v>
      </c>
      <c r="G29" s="1" t="s">
        <v>18</v>
      </c>
      <c r="H29" s="1" t="s">
        <v>19</v>
      </c>
      <c r="I29" s="1" t="s">
        <v>20</v>
      </c>
      <c r="J29" s="1" t="s">
        <v>156</v>
      </c>
      <c r="K29" s="1" t="s">
        <v>22</v>
      </c>
      <c r="L29" s="1" t="str">
        <f>HYPERLINK("https://files.afu.se/Downloads/Transcripts/OBDM%20(Mike%20and%20Joe)/2022 12 30 - OBDM VIDEOS - How to prepare for the end of the world_-RYY367rtl0 - transcript (automated).pdf","Transcript Link")</f>
        <v>Transcript Link</v>
      </c>
      <c r="M29" s="2" t="str">
        <f>HYPERLINK("https://files.afu.se/Downloads/Transcripts/OBDM%20(Mike%20and%20Joe)/2022 12 30 - OBDM VIDEOS - How to prepare for the end of the world_-RYY367rtl0 - transcript (automated).pdf","Transcript Link")</f>
        <v>Transcript Link</v>
      </c>
    </row>
    <row r="30" ht="409.5" spans="1:13">
      <c r="A30" s="1" t="s">
        <v>157</v>
      </c>
      <c r="B30" s="1" t="s">
        <v>13</v>
      </c>
      <c r="C30" s="4" t="s">
        <v>158</v>
      </c>
      <c r="D30" s="1" t="s">
        <v>159</v>
      </c>
      <c r="E30" s="1" t="s">
        <v>160</v>
      </c>
      <c r="F30" s="4" t="s">
        <v>17</v>
      </c>
      <c r="G30" s="1" t="s">
        <v>18</v>
      </c>
      <c r="H30" s="1" t="s">
        <v>19</v>
      </c>
      <c r="I30" s="1" t="s">
        <v>20</v>
      </c>
      <c r="J30" s="1" t="s">
        <v>161</v>
      </c>
      <c r="K30" s="1" t="s">
        <v>22</v>
      </c>
      <c r="L30" s="1" t="str">
        <f>HYPERLINK("https://files.afu.se/Downloads/Transcripts/OBDM%20(Mike%20and%20Joe)/2022 12 29 - OBDM VIDEOS - 2023 Predictions and 2026 UFO Disclosure_aw4y1CglJ0U - transcript (automated).pdf","Transcript Link")</f>
        <v>Transcript Link</v>
      </c>
      <c r="M30" s="2" t="str">
        <f>HYPERLINK("https://files.afu.se/Downloads/Transcripts/OBDM%20(Mike%20and%20Joe)/2022 12 29 - OBDM VIDEOS - 2023 Predictions and 2026 UFO Disclosure_aw4y1CglJ0U - transcript (automated).pdf","Transcript Link")</f>
        <v>Transcript Link</v>
      </c>
    </row>
    <row r="31" ht="135" spans="1:13">
      <c r="A31" s="1" t="s">
        <v>162</v>
      </c>
      <c r="B31" s="1" t="s">
        <v>13</v>
      </c>
      <c r="C31" s="4" t="s">
        <v>163</v>
      </c>
      <c r="D31" s="1" t="s">
        <v>164</v>
      </c>
      <c r="E31" s="1" t="s">
        <v>165</v>
      </c>
      <c r="F31" s="4" t="s">
        <v>17</v>
      </c>
      <c r="G31" s="1" t="s">
        <v>18</v>
      </c>
      <c r="H31" s="1" t="s">
        <v>19</v>
      </c>
      <c r="I31" s="1" t="s">
        <v>20</v>
      </c>
      <c r="J31" s="1" t="s">
        <v>166</v>
      </c>
      <c r="K31" s="1" t="s">
        <v>22</v>
      </c>
      <c r="L31" s="1" t="str">
        <f>HYPERLINK("https://files.afu.se/Downloads/Transcripts/OBDM%20(Mike%20and%20Joe)/2022 12 26 - OBDM VIDEOS - The Betty and Barney Hill UFO Abduction_OXT-OKU-otY - transcript (automated).pdf","Transcript Link")</f>
        <v>Transcript Link</v>
      </c>
      <c r="M31" s="2" t="str">
        <f>HYPERLINK("https://files.afu.se/Downloads/Transcripts/OBDM%20(Mike%20and%20Joe)/2022 12 26 - OBDM VIDEOS - The Betty and Barney Hill UFO Abduction_OXT-OKU-otY - transcript (automated).pdf","Transcript Link")</f>
        <v>Transcript Link</v>
      </c>
    </row>
    <row r="32" ht="135" spans="1:13">
      <c r="A32" s="1" t="s">
        <v>167</v>
      </c>
      <c r="B32" s="1" t="s">
        <v>13</v>
      </c>
      <c r="C32" s="4" t="s">
        <v>168</v>
      </c>
      <c r="D32" s="1" t="s">
        <v>169</v>
      </c>
      <c r="E32" s="1" t="s">
        <v>170</v>
      </c>
      <c r="F32" s="4" t="s">
        <v>17</v>
      </c>
      <c r="G32" s="1" t="s">
        <v>18</v>
      </c>
      <c r="H32" s="1" t="s">
        <v>19</v>
      </c>
      <c r="I32" s="1" t="s">
        <v>20</v>
      </c>
      <c r="J32" s="1" t="s">
        <v>171</v>
      </c>
      <c r="K32" s="1" t="s">
        <v>22</v>
      </c>
      <c r="L32" s="1" t="str">
        <f>HYPERLINK("https://files.afu.se/Downloads/Transcripts/OBDM%20(Mike%20and%20Joe)/2022 12 25 - OBDM VIDEOS - Christmas News_-ouwKgk95iU - transcript (automated).pdf","Transcript Link")</f>
        <v>Transcript Link</v>
      </c>
      <c r="M32" s="2" t="str">
        <f>HYPERLINK("https://files.afu.se/Downloads/Transcripts/OBDM%20(Mike%20and%20Joe)/2022 12 25 - OBDM VIDEOS - Christmas News_-ouwKgk95iU - transcript (automated).pdf","Transcript Link")</f>
        <v>Transcript Link</v>
      </c>
    </row>
    <row r="33" ht="409.5" spans="1:13">
      <c r="A33" s="1" t="s">
        <v>172</v>
      </c>
      <c r="B33" s="1" t="s">
        <v>13</v>
      </c>
      <c r="C33" s="4" t="s">
        <v>173</v>
      </c>
      <c r="D33" s="1" t="s">
        <v>174</v>
      </c>
      <c r="E33" s="1" t="s">
        <v>175</v>
      </c>
      <c r="F33" s="4" t="s">
        <v>17</v>
      </c>
      <c r="G33" s="1" t="s">
        <v>18</v>
      </c>
      <c r="H33" s="1" t="s">
        <v>19</v>
      </c>
      <c r="I33" s="1" t="s">
        <v>20</v>
      </c>
      <c r="J33" s="1" t="s">
        <v>176</v>
      </c>
      <c r="K33" s="1" t="s">
        <v>22</v>
      </c>
      <c r="L33" s="1" t="str">
        <f>HYPERLINK("https://files.afu.se/Downloads/Transcripts/OBDM%20(Mike%20and%20Joe)/2022 12 15 - OBDM VIDEOS - Missing 411  The UFO Connection_qLhcxLm24LU - transcript (automated).pdf","Transcript Link")</f>
        <v>Transcript Link</v>
      </c>
      <c r="M33" s="2" t="str">
        <f>HYPERLINK("https://files.afu.se/Downloads/Transcripts/OBDM%20(Mike%20and%20Joe)/2022 12 15 - OBDM VIDEOS - Missing 411  The UFO Connection_qLhcxLm24LU - transcript (automated).pdf","Transcript Link")</f>
        <v>Transcript Link</v>
      </c>
    </row>
    <row r="34" ht="409.5" spans="1:13">
      <c r="A34" s="1" t="s">
        <v>177</v>
      </c>
      <c r="B34" s="1" t="s">
        <v>13</v>
      </c>
      <c r="C34" s="4" t="s">
        <v>178</v>
      </c>
      <c r="D34" s="1" t="s">
        <v>179</v>
      </c>
      <c r="E34" s="1" t="s">
        <v>180</v>
      </c>
      <c r="F34" s="4" t="s">
        <v>17</v>
      </c>
      <c r="G34" s="1" t="s">
        <v>18</v>
      </c>
      <c r="H34" s="1" t="s">
        <v>19</v>
      </c>
      <c r="I34" s="1" t="s">
        <v>20</v>
      </c>
      <c r="J34" s="1" t="s">
        <v>181</v>
      </c>
      <c r="K34" s="1" t="s">
        <v>22</v>
      </c>
      <c r="L34" s="1" t="str">
        <f>HYPERLINK("https://files.afu.se/Downloads/Transcripts/OBDM%20(Mike%20and%20Joe)/2022 11 27 - OBDM VIDEOS - Graham Hancock is Dangerous   Ancient Apocalypse_QTGXvQeRqBU - transcript (automated).pdf","Transcript Link")</f>
        <v>Transcript Link</v>
      </c>
      <c r="M34" s="2" t="str">
        <f>HYPERLINK("https://files.afu.se/Downloads/Transcripts/OBDM%20(Mike%20and%20Joe)/2022 11 27 - OBDM VIDEOS - Graham Hancock is Dangerous   Ancient Apocalypse_QTGXvQeRqBU - transcript (automated).pdf","Transcript Link")</f>
        <v>Transcript Link</v>
      </c>
    </row>
    <row r="35" ht="409.5" spans="1:13">
      <c r="A35" s="1" t="s">
        <v>182</v>
      </c>
      <c r="B35" s="1" t="s">
        <v>13</v>
      </c>
      <c r="C35" s="4" t="s">
        <v>183</v>
      </c>
      <c r="D35" s="1" t="s">
        <v>184</v>
      </c>
      <c r="E35" s="1" t="s">
        <v>185</v>
      </c>
      <c r="F35" s="4" t="s">
        <v>17</v>
      </c>
      <c r="G35" s="1" t="s">
        <v>18</v>
      </c>
      <c r="H35" s="1" t="s">
        <v>19</v>
      </c>
      <c r="I35" s="1" t="s">
        <v>20</v>
      </c>
      <c r="J35" s="1" t="s">
        <v>186</v>
      </c>
      <c r="K35" s="1" t="s">
        <v>22</v>
      </c>
      <c r="L35" s="1" t="str">
        <f>HYPERLINK("https://files.afu.se/Downloads/Transcripts/OBDM%20(Mike%20and%20Joe)/2022 11 25 - OBDM VIDEOS - High Ticket Prices and Star Wars_r_62Z4dMiwI - transcript (automated).pdf","Transcript Link")</f>
        <v>Transcript Link</v>
      </c>
      <c r="M35" s="2" t="str">
        <f>HYPERLINK("https://files.afu.se/Downloads/Transcripts/OBDM%20(Mike%20and%20Joe)/2022 11 25 - OBDM VIDEOS - High Ticket Prices and Star Wars_r_62Z4dMiwI - transcript (automated).pdf","Transcript Link")</f>
        <v>Transcript Link</v>
      </c>
    </row>
    <row r="36" ht="409.5" spans="1:13">
      <c r="A36" s="1" t="s">
        <v>182</v>
      </c>
      <c r="B36" s="1" t="s">
        <v>13</v>
      </c>
      <c r="C36" s="4" t="s">
        <v>187</v>
      </c>
      <c r="D36" s="1" t="s">
        <v>188</v>
      </c>
      <c r="E36" s="1" t="s">
        <v>189</v>
      </c>
      <c r="F36" s="4" t="s">
        <v>17</v>
      </c>
      <c r="G36" s="1" t="s">
        <v>18</v>
      </c>
      <c r="H36" s="1" t="s">
        <v>19</v>
      </c>
      <c r="I36" s="1" t="s">
        <v>20</v>
      </c>
      <c r="J36" s="1" t="s">
        <v>190</v>
      </c>
      <c r="K36" s="1" t="s">
        <v>22</v>
      </c>
      <c r="L36" s="1" t="str">
        <f>HYPERLINK("https://files.afu.se/Downloads/Transcripts/OBDM%20(Mike%20and%20Joe)/2022 11 25 - OBDM VIDEOS - Thanksgiving  Brown Friday is Here_wrCJneSVxoo - transcript (automated).pdf","Transcript Link")</f>
        <v>Transcript Link</v>
      </c>
      <c r="M36" s="2" t="str">
        <f>HYPERLINK("https://files.afu.se/Downloads/Transcripts/OBDM%20(Mike%20and%20Joe)/2022 11 25 - OBDM VIDEOS - Thanksgiving  Brown Friday is Here_wrCJneSVxoo - transcript (automated).pdf","Transcript Link")</f>
        <v>Transcript Link</v>
      </c>
    </row>
    <row r="37" ht="409.5" spans="1:13">
      <c r="A37" s="1" t="s">
        <v>191</v>
      </c>
      <c r="B37" s="1" t="s">
        <v>13</v>
      </c>
      <c r="C37" s="4" t="s">
        <v>192</v>
      </c>
      <c r="D37" s="1" t="s">
        <v>193</v>
      </c>
      <c r="E37" s="1" t="s">
        <v>194</v>
      </c>
      <c r="F37" s="4" t="s">
        <v>17</v>
      </c>
      <c r="G37" s="1" t="s">
        <v>18</v>
      </c>
      <c r="H37" s="1" t="s">
        <v>19</v>
      </c>
      <c r="I37" s="1" t="s">
        <v>20</v>
      </c>
      <c r="J37" s="1" t="s">
        <v>195</v>
      </c>
      <c r="K37" s="1" t="s">
        <v>22</v>
      </c>
      <c r="L37" s="1" t="str">
        <f>HYPERLINK("https://files.afu.se/Downloads/Transcripts/OBDM%20(Mike%20and%20Joe)/2022 11 24 - OBDM VIDEOS - Escaping the Simulated Reality_D0ABMEpsG_Y - transcript (automated).pdf","Transcript Link")</f>
        <v>Transcript Link</v>
      </c>
      <c r="M37" s="2" t="str">
        <f>HYPERLINK("https://files.afu.se/Downloads/Transcripts/OBDM%20(Mike%20and%20Joe)/2022 11 24 - OBDM VIDEOS - Escaping the Simulated Reality_D0ABMEpsG_Y - transcript (automated).pdf","Transcript Link")</f>
        <v>Transcript Link</v>
      </c>
    </row>
    <row r="38" ht="409.5" spans="1:13">
      <c r="A38" s="1" t="s">
        <v>196</v>
      </c>
      <c r="B38" s="1" t="s">
        <v>13</v>
      </c>
      <c r="C38" s="4" t="s">
        <v>197</v>
      </c>
      <c r="D38" s="1" t="s">
        <v>198</v>
      </c>
      <c r="E38" s="1" t="s">
        <v>199</v>
      </c>
      <c r="F38" s="4" t="s">
        <v>17</v>
      </c>
      <c r="G38" s="1" t="s">
        <v>18</v>
      </c>
      <c r="H38" s="1" t="s">
        <v>19</v>
      </c>
      <c r="I38" s="1" t="s">
        <v>20</v>
      </c>
      <c r="J38" s="1" t="s">
        <v>200</v>
      </c>
      <c r="K38" s="1" t="s">
        <v>22</v>
      </c>
      <c r="L38" s="1" t="str">
        <f>HYPERLINK("https://files.afu.se/Downloads/Transcripts/OBDM%20(Mike%20and%20Joe)/2022 11 23 - OBDM VIDEOS - Bigfoot News and Sightings_1PMjXACJm08 - transcript (automated).pdf","Transcript Link")</f>
        <v>Transcript Link</v>
      </c>
      <c r="M38" s="2" t="str">
        <f>HYPERLINK("https://files.afu.se/Downloads/Transcripts/OBDM%20(Mike%20and%20Joe)/2022 11 23 - OBDM VIDEOS - Bigfoot News and Sightings_1PMjXACJm08 - transcript (automated).pdf","Transcript Link")</f>
        <v>Transcript Link</v>
      </c>
    </row>
    <row r="39" ht="135" spans="1:13">
      <c r="A39" s="1" t="s">
        <v>201</v>
      </c>
      <c r="B39" s="1" t="s">
        <v>13</v>
      </c>
      <c r="C39" s="4" t="s">
        <v>202</v>
      </c>
      <c r="D39" s="1" t="s">
        <v>203</v>
      </c>
      <c r="E39" s="1" t="s">
        <v>204</v>
      </c>
      <c r="F39" s="4" t="s">
        <v>17</v>
      </c>
      <c r="G39" s="1" t="s">
        <v>18</v>
      </c>
      <c r="H39" s="1" t="s">
        <v>19</v>
      </c>
      <c r="I39" s="1" t="s">
        <v>20</v>
      </c>
      <c r="J39" s="1" t="s">
        <v>205</v>
      </c>
      <c r="K39" s="1" t="s">
        <v>22</v>
      </c>
      <c r="L39" s="1" t="str">
        <f>HYPERLINK("https://files.afu.se/Downloads/Transcripts/OBDM%20(Mike%20and%20Joe)/2022 11 22 - OBDM VIDEOS - The Paranormal Rangers_3H3v2QeUFtQ - transcript (automated).pdf","Transcript Link")</f>
        <v>Transcript Link</v>
      </c>
      <c r="M39" s="2" t="str">
        <f>HYPERLINK("https://files.afu.se/Downloads/Transcripts/OBDM%20(Mike%20and%20Joe)/2022 11 22 - OBDM VIDEOS - The Paranormal Rangers_3H3v2QeUFtQ - transcript (automated).pdf","Transcript Link")</f>
        <v>Transcript Link</v>
      </c>
    </row>
    <row r="40" ht="409.5" spans="1:13">
      <c r="A40" s="1" t="s">
        <v>206</v>
      </c>
      <c r="B40" s="1" t="s">
        <v>13</v>
      </c>
      <c r="C40" s="4" t="s">
        <v>207</v>
      </c>
      <c r="D40" s="1" t="s">
        <v>208</v>
      </c>
      <c r="E40" s="1" t="s">
        <v>209</v>
      </c>
      <c r="F40" s="4" t="s">
        <v>17</v>
      </c>
      <c r="G40" s="1" t="s">
        <v>18</v>
      </c>
      <c r="H40" s="1" t="s">
        <v>19</v>
      </c>
      <c r="I40" s="1" t="s">
        <v>20</v>
      </c>
      <c r="J40" s="1" t="s">
        <v>210</v>
      </c>
      <c r="K40" s="1" t="s">
        <v>22</v>
      </c>
      <c r="L40" s="1" t="str">
        <f>HYPERLINK("https://files.afu.se/Downloads/Transcripts/OBDM%20(Mike%20and%20Joe)/2022 11 21 - OBDM VIDEOS - Dreamland Resort Raid_GkSPg_t5jOY - transcript (automated).pdf","Transcript Link")</f>
        <v>Transcript Link</v>
      </c>
      <c r="M40" s="2" t="str">
        <f>HYPERLINK("https://files.afu.se/Downloads/Transcripts/OBDM%20(Mike%20and%20Joe)/2022 11 21 - OBDM VIDEOS - Dreamland Resort Raid_GkSPg_t5jOY - transcript (automated).pdf","Transcript Link")</f>
        <v>Transcript Link</v>
      </c>
    </row>
    <row r="41" ht="409.5" spans="1:13">
      <c r="A41" s="1" t="s">
        <v>211</v>
      </c>
      <c r="B41" s="1" t="s">
        <v>13</v>
      </c>
      <c r="C41" s="4" t="s">
        <v>212</v>
      </c>
      <c r="D41" s="1" t="s">
        <v>213</v>
      </c>
      <c r="E41" s="1" t="s">
        <v>214</v>
      </c>
      <c r="F41" s="4" t="s">
        <v>17</v>
      </c>
      <c r="G41" s="1" t="s">
        <v>18</v>
      </c>
      <c r="H41" s="1" t="s">
        <v>19</v>
      </c>
      <c r="I41" s="1" t="s">
        <v>20</v>
      </c>
      <c r="J41" s="1" t="s">
        <v>215</v>
      </c>
      <c r="K41" s="1" t="s">
        <v>22</v>
      </c>
      <c r="L41" s="1" t="str">
        <f>HYPERLINK("https://files.afu.se/Downloads/Transcripts/OBDM%20(Mike%20and%20Joe)/2022 11 12 - OBDM VIDEOS - Gimps and Potatoes_OG1jcPEwMnA - transcript (automated).pdf","Transcript Link")</f>
        <v>Transcript Link</v>
      </c>
      <c r="M41" s="2" t="str">
        <f>HYPERLINK("https://files.afu.se/Downloads/Transcripts/OBDM%20(Mike%20and%20Joe)/2022 11 12 - OBDM VIDEOS - Gimps and Potatoes_OG1jcPEwMnA - transcript (automated).pdf","Transcript Link")</f>
        <v>Transcript Link</v>
      </c>
    </row>
    <row r="42" ht="409.5" spans="1:13">
      <c r="A42" s="1" t="s">
        <v>216</v>
      </c>
      <c r="B42" s="1" t="s">
        <v>13</v>
      </c>
      <c r="C42" s="4" t="s">
        <v>217</v>
      </c>
      <c r="D42" s="1" t="s">
        <v>218</v>
      </c>
      <c r="E42" s="1" t="s">
        <v>219</v>
      </c>
      <c r="F42" s="4" t="s">
        <v>17</v>
      </c>
      <c r="G42" s="1" t="s">
        <v>18</v>
      </c>
      <c r="H42" s="1" t="s">
        <v>19</v>
      </c>
      <c r="I42" s="1" t="s">
        <v>20</v>
      </c>
      <c r="J42" s="1" t="s">
        <v>220</v>
      </c>
      <c r="K42" s="1" t="s">
        <v>22</v>
      </c>
      <c r="L42" s="1" t="str">
        <f>HYPERLINK("https://files.afu.se/Downloads/Transcripts/OBDM%20(Mike%20and%20Joe)/2022 11 11 - OBDM VIDEOS - The Ozzy Osbourne Paranormal Show_zKHFu1rfG60 - transcript (automated).pdf","Transcript Link")</f>
        <v>Transcript Link</v>
      </c>
      <c r="M42" s="2" t="str">
        <f>HYPERLINK("https://files.afu.se/Downloads/Transcripts/OBDM%20(Mike%20and%20Joe)/2022 11 11 - OBDM VIDEOS - The Ozzy Osbourne Paranormal Show_zKHFu1rfG60 - transcript (automated).pdf","Transcript Link")</f>
        <v>Transcript Link</v>
      </c>
    </row>
    <row r="43" ht="409.5" spans="1:13">
      <c r="A43" s="1" t="s">
        <v>221</v>
      </c>
      <c r="B43" s="1" t="s">
        <v>13</v>
      </c>
      <c r="C43" s="4" t="s">
        <v>222</v>
      </c>
      <c r="D43" s="1" t="s">
        <v>223</v>
      </c>
      <c r="E43" s="1" t="s">
        <v>224</v>
      </c>
      <c r="F43" s="4" t="s">
        <v>17</v>
      </c>
      <c r="G43" s="1" t="s">
        <v>18</v>
      </c>
      <c r="H43" s="1" t="s">
        <v>19</v>
      </c>
      <c r="I43" s="1" t="s">
        <v>20</v>
      </c>
      <c r="J43" s="1" t="s">
        <v>225</v>
      </c>
      <c r="K43" s="1" t="s">
        <v>22</v>
      </c>
      <c r="L43" s="1" t="str">
        <f>HYPERLINK("https://files.afu.se/Downloads/Transcripts/OBDM%20(Mike%20and%20Joe)/2022 10 28 - OBDM VIDEOS - Paranormal Sickness_tMoj6syYIA4 - transcript (automated).pdf","Transcript Link")</f>
        <v>Transcript Link</v>
      </c>
      <c r="M43" s="2" t="str">
        <f>HYPERLINK("https://files.afu.se/Downloads/Transcripts/OBDM%20(Mike%20and%20Joe)/2022 10 28 - OBDM VIDEOS - Paranormal Sickness_tMoj6syYIA4 - transcript (automated).pdf","Transcript Link")</f>
        <v>Transcript Link</v>
      </c>
    </row>
    <row r="44" ht="409.5" spans="1:13">
      <c r="A44" s="1" t="s">
        <v>226</v>
      </c>
      <c r="B44" s="1" t="s">
        <v>13</v>
      </c>
      <c r="C44" s="4" t="s">
        <v>227</v>
      </c>
      <c r="D44" s="1" t="s">
        <v>228</v>
      </c>
      <c r="E44" s="1" t="s">
        <v>229</v>
      </c>
      <c r="F44" s="4" t="s">
        <v>17</v>
      </c>
      <c r="G44" s="1" t="s">
        <v>18</v>
      </c>
      <c r="H44" s="1" t="s">
        <v>19</v>
      </c>
      <c r="I44" s="1" t="s">
        <v>20</v>
      </c>
      <c r="J44" s="1" t="s">
        <v>230</v>
      </c>
      <c r="K44" s="1" t="s">
        <v>22</v>
      </c>
      <c r="L44" s="1" t="str">
        <f>HYPERLINK("https://files.afu.se/Downloads/Transcripts/OBDM%20(Mike%20and%20Joe)/2022 10 27 - OBDM VIDEOS - Adult Happy Meals_SyZLWeAatFo - transcript (automated).pdf","Transcript Link")</f>
        <v>Transcript Link</v>
      </c>
      <c r="M44" s="2" t="str">
        <f>HYPERLINK("https://files.afu.se/Downloads/Transcripts/OBDM%20(Mike%20and%20Joe)/2022 10 27 - OBDM VIDEOS - Adult Happy Meals_SyZLWeAatFo - transcript (automated).pdf","Transcript Link")</f>
        <v>Transcript Link</v>
      </c>
    </row>
    <row r="45" ht="409.5" spans="1:13">
      <c r="A45" s="1" t="s">
        <v>231</v>
      </c>
      <c r="B45" s="1" t="s">
        <v>13</v>
      </c>
      <c r="C45" s="4" t="s">
        <v>232</v>
      </c>
      <c r="D45" s="1" t="s">
        <v>233</v>
      </c>
      <c r="E45" s="1" t="s">
        <v>234</v>
      </c>
      <c r="F45" s="4" t="s">
        <v>17</v>
      </c>
      <c r="G45" s="1" t="s">
        <v>18</v>
      </c>
      <c r="H45" s="1" t="s">
        <v>19</v>
      </c>
      <c r="I45" s="1" t="s">
        <v>20</v>
      </c>
      <c r="J45" s="1" t="s">
        <v>235</v>
      </c>
      <c r="K45" s="1" t="s">
        <v>22</v>
      </c>
      <c r="L45" s="1" t="str">
        <f>HYPERLINK("https://files.afu.se/Downloads/Transcripts/OBDM%20(Mike%20and%20Joe)/2022 10 24 - OBDM VIDEOS - You May Already Live in a Haunted House_zcN4DvKZ6Uc - transcript (automated).pdf","Transcript Link")</f>
        <v>Transcript Link</v>
      </c>
      <c r="M45" s="2" t="str">
        <f>HYPERLINK("https://files.afu.se/Downloads/Transcripts/OBDM%20(Mike%20and%20Joe)/2022 10 24 - OBDM VIDEOS - You May Already Live in a Haunted House_zcN4DvKZ6Uc - transcript (automated).pdf","Transcript Link")</f>
        <v>Transcript Link</v>
      </c>
    </row>
    <row r="46" ht="409.5" spans="1:13">
      <c r="A46" s="1" t="s">
        <v>236</v>
      </c>
      <c r="B46" s="1" t="s">
        <v>13</v>
      </c>
      <c r="C46" s="4" t="s">
        <v>237</v>
      </c>
      <c r="D46" s="1" t="s">
        <v>238</v>
      </c>
      <c r="E46" s="1" t="s">
        <v>239</v>
      </c>
      <c r="F46" s="4" t="s">
        <v>17</v>
      </c>
      <c r="G46" s="1" t="s">
        <v>18</v>
      </c>
      <c r="H46" s="1" t="s">
        <v>19</v>
      </c>
      <c r="I46" s="1" t="s">
        <v>20</v>
      </c>
      <c r="J46" s="1" t="s">
        <v>240</v>
      </c>
      <c r="K46" s="1" t="s">
        <v>22</v>
      </c>
      <c r="L46" s="1" t="str">
        <f>HYPERLINK("https://files.afu.se/Downloads/Transcripts/OBDM%20(Mike%20and%20Joe)/2022 10 23 - OBDM VIDEOS - The New Adventures of Naked  Hercules_nvkny__lqpg - transcript (automated).pdf","Transcript Link")</f>
        <v>Transcript Link</v>
      </c>
      <c r="M46" s="2" t="str">
        <f>HYPERLINK("https://files.afu.se/Downloads/Transcripts/OBDM%20(Mike%20and%20Joe)/2022 10 23 - OBDM VIDEOS - The New Adventures of Naked  Hercules_nvkny__lqpg - transcript (automated).pdf","Transcript Link")</f>
        <v>Transcript Link</v>
      </c>
    </row>
    <row r="47" ht="409.5" spans="1:13">
      <c r="A47" s="1" t="s">
        <v>241</v>
      </c>
      <c r="B47" s="1" t="s">
        <v>13</v>
      </c>
      <c r="C47" s="4" t="s">
        <v>242</v>
      </c>
      <c r="D47" s="1" t="s">
        <v>243</v>
      </c>
      <c r="E47" s="1" t="s">
        <v>244</v>
      </c>
      <c r="F47" s="4" t="s">
        <v>17</v>
      </c>
      <c r="G47" s="1" t="s">
        <v>18</v>
      </c>
      <c r="H47" s="1" t="s">
        <v>19</v>
      </c>
      <c r="I47" s="1" t="s">
        <v>20</v>
      </c>
      <c r="J47" s="1" t="s">
        <v>245</v>
      </c>
      <c r="K47" s="1" t="s">
        <v>22</v>
      </c>
      <c r="L47" s="1" t="str">
        <f>HYPERLINK("https://files.afu.se/Downloads/Transcripts/OBDM%20(Mike%20and%20Joe)/2022 10 21 - OBDM VIDEOS - Alex Jones Clips and Robert the Cursed Doll_afDP5HnkPnk - transcript (automated).pdf","Transcript Link")</f>
        <v>Transcript Link</v>
      </c>
      <c r="M47" s="2" t="str">
        <f>HYPERLINK("https://files.afu.se/Downloads/Transcripts/OBDM%20(Mike%20and%20Joe)/2022 10 21 - OBDM VIDEOS - Alex Jones Clips and Robert the Cursed Doll_afDP5HnkPnk - transcript (automated).pdf","Transcript Link")</f>
        <v>Transcript Link</v>
      </c>
    </row>
    <row r="48" ht="409.5" spans="1:13">
      <c r="A48" s="1" t="s">
        <v>246</v>
      </c>
      <c r="B48" s="1" t="s">
        <v>13</v>
      </c>
      <c r="C48" s="4" t="s">
        <v>247</v>
      </c>
      <c r="D48" s="1" t="s">
        <v>248</v>
      </c>
      <c r="E48" s="1" t="s">
        <v>249</v>
      </c>
      <c r="F48" s="4" t="s">
        <v>17</v>
      </c>
      <c r="G48" s="1" t="s">
        <v>18</v>
      </c>
      <c r="H48" s="1" t="s">
        <v>19</v>
      </c>
      <c r="I48" s="1" t="s">
        <v>20</v>
      </c>
      <c r="J48" s="1" t="s">
        <v>250</v>
      </c>
      <c r="K48" s="1" t="s">
        <v>22</v>
      </c>
      <c r="L48" s="1" t="str">
        <f>HYPERLINK("https://files.afu.se/Downloads/Transcripts/OBDM%20(Mike%20and%20Joe)/2022 10 18 - OBDM VIDEOS - Four Missing Men in Oklahoma_tWvy9CveWjY - transcript (automated).pdf","Transcript Link")</f>
        <v>Transcript Link</v>
      </c>
      <c r="M48" s="2" t="str">
        <f>HYPERLINK("https://files.afu.se/Downloads/Transcripts/OBDM%20(Mike%20and%20Joe)/2022 10 18 - OBDM VIDEOS - Four Missing Men in Oklahoma_tWvy9CveWjY - transcript (automated).pdf","Transcript Link")</f>
        <v>Transcript Link</v>
      </c>
    </row>
    <row r="49" ht="135" spans="1:13">
      <c r="A49" s="1" t="s">
        <v>251</v>
      </c>
      <c r="B49" s="1" t="s">
        <v>13</v>
      </c>
      <c r="C49" s="4" t="s">
        <v>252</v>
      </c>
      <c r="D49" s="1" t="s">
        <v>253</v>
      </c>
      <c r="E49" s="1" t="s">
        <v>254</v>
      </c>
      <c r="F49" s="4" t="s">
        <v>17</v>
      </c>
      <c r="G49" s="1" t="s">
        <v>18</v>
      </c>
      <c r="H49" s="1" t="s">
        <v>19</v>
      </c>
      <c r="I49" s="1" t="s">
        <v>20</v>
      </c>
      <c r="J49" s="1" t="s">
        <v>255</v>
      </c>
      <c r="K49" s="1" t="s">
        <v>22</v>
      </c>
      <c r="L49" s="1" t="str">
        <f>HYPERLINK("https://files.afu.se/Downloads/Transcripts/OBDM%20(Mike%20and%20Joe)/2022 10 12 - OBDM VIDEOS - Talking about the nature of UFOs and Alien Abductions and Psychological  Operations_3Nys09DlBfo - transcript (automated).pdf","Transcript Link")</f>
        <v>Transcript Link</v>
      </c>
      <c r="M49" s="2" t="str">
        <f>HYPERLINK("https://files.afu.se/Downloads/Transcripts/OBDM%20(Mike%20and%20Joe)/2022 10 12 - OBDM VIDEOS - Talking about the nature of UFOs and Alien Abductions and Psychological  Operations_3Nys09DlBfo - transcript (automated).pdf","Transcript Link")</f>
        <v>Transcript Link</v>
      </c>
    </row>
    <row r="50" ht="409.5" spans="1:13">
      <c r="A50" s="1" t="s">
        <v>256</v>
      </c>
      <c r="B50" s="1" t="s">
        <v>13</v>
      </c>
      <c r="C50" s="4" t="s">
        <v>257</v>
      </c>
      <c r="D50" s="1" t="s">
        <v>258</v>
      </c>
      <c r="E50" s="1" t="s">
        <v>259</v>
      </c>
      <c r="F50" s="4" t="s">
        <v>17</v>
      </c>
      <c r="G50" s="1" t="s">
        <v>18</v>
      </c>
      <c r="H50" s="1" t="s">
        <v>19</v>
      </c>
      <c r="I50" s="1" t="s">
        <v>20</v>
      </c>
      <c r="J50" s="1" t="s">
        <v>260</v>
      </c>
      <c r="K50" s="1" t="s">
        <v>22</v>
      </c>
      <c r="L50" s="1" t="str">
        <f>HYPERLINK("https://files.afu.se/Downloads/Transcripts/OBDM%20(Mike%20and%20Joe)/2022 10 10 - OBDM VIDEOS - Are Smartphones Reading Your Mind _kqwuFh2SCY8 - transcript (automated).pdf","Transcript Link")</f>
        <v>Transcript Link</v>
      </c>
      <c r="M50" s="2" t="str">
        <f>HYPERLINK("https://files.afu.se/Downloads/Transcripts/OBDM%20(Mike%20and%20Joe)/2022 10 10 - OBDM VIDEOS - Are Smartphones Reading Your Mind _kqwuFh2SCY8 - transcript (automated).pdf","Transcript Link")</f>
        <v>Transcript Link</v>
      </c>
    </row>
    <row r="51" ht="409.5" spans="1:13">
      <c r="A51" s="1" t="s">
        <v>261</v>
      </c>
      <c r="B51" s="1" t="s">
        <v>13</v>
      </c>
      <c r="C51" s="4" t="s">
        <v>262</v>
      </c>
      <c r="D51" s="1" t="s">
        <v>263</v>
      </c>
      <c r="E51" s="1" t="s">
        <v>264</v>
      </c>
      <c r="F51" s="4" t="s">
        <v>17</v>
      </c>
      <c r="G51" s="1" t="s">
        <v>18</v>
      </c>
      <c r="H51" s="1" t="s">
        <v>19</v>
      </c>
      <c r="I51" s="1" t="s">
        <v>20</v>
      </c>
      <c r="J51" s="1" t="s">
        <v>265</v>
      </c>
      <c r="K51" s="1" t="s">
        <v>22</v>
      </c>
      <c r="L51" s="1" t="str">
        <f>HYPERLINK("https://files.afu.se/Downloads/Transcripts/OBDM%20(Mike%20and%20Joe)/2022 10 01 - OBDM VIDEOS - OBDM1040 - How to talk to the Dead   Chuck E Cheese Fight   Strange News_NHmxe3LewJo - transcript (automated).pdf","Transcript Link")</f>
        <v>Transcript Link</v>
      </c>
      <c r="M51" s="2" t="str">
        <f>HYPERLINK("https://files.afu.se/Downloads/Transcripts/OBDM%20(Mike%20and%20Joe)/2022 10 01 - OBDM VIDEOS - OBDM1040 - How to talk to the Dead   Chuck E Cheese Fight   Strange News_NHmxe3LewJo - transcript (automated).pdf","Transcript Link")</f>
        <v>Transcript Link</v>
      </c>
    </row>
    <row r="52" ht="409.5" spans="1:13">
      <c r="A52" s="1" t="s">
        <v>261</v>
      </c>
      <c r="B52" s="1" t="s">
        <v>13</v>
      </c>
      <c r="C52" s="4" t="s">
        <v>266</v>
      </c>
      <c r="D52" s="1" t="s">
        <v>267</v>
      </c>
      <c r="E52" s="1" t="s">
        <v>268</v>
      </c>
      <c r="F52" s="4" t="s">
        <v>17</v>
      </c>
      <c r="G52" s="1" t="s">
        <v>18</v>
      </c>
      <c r="H52" s="1" t="s">
        <v>19</v>
      </c>
      <c r="I52" s="1" t="s">
        <v>20</v>
      </c>
      <c r="J52" s="1" t="s">
        <v>269</v>
      </c>
      <c r="K52" s="1" t="s">
        <v>22</v>
      </c>
      <c r="L52" s="1" t="str">
        <f>HYPERLINK("https://files.afu.se/Downloads/Transcripts/OBDM%20(Mike%20and%20Joe)/2022 10 01 - OBDM VIDEOS - Trapped in a Chicken Coop and Selling Your Poop_uqrstMQGGng - transcript (automated).pdf","Transcript Link")</f>
        <v>Transcript Link</v>
      </c>
      <c r="M52" s="2" t="str">
        <f>HYPERLINK("https://files.afu.se/Downloads/Transcripts/OBDM%20(Mike%20and%20Joe)/2022 10 01 - OBDM VIDEOS - Trapped in a Chicken Coop and Selling Your Poop_uqrstMQGGng - transcript (automated).pdf","Transcript Link")</f>
        <v>Transcript Link</v>
      </c>
    </row>
    <row r="53" ht="409.5" spans="1:13">
      <c r="A53" s="1" t="s">
        <v>270</v>
      </c>
      <c r="B53" s="1" t="s">
        <v>13</v>
      </c>
      <c r="C53" s="4" t="s">
        <v>271</v>
      </c>
      <c r="D53" s="1" t="s">
        <v>272</v>
      </c>
      <c r="E53" s="1" t="s">
        <v>273</v>
      </c>
      <c r="F53" s="4" t="s">
        <v>17</v>
      </c>
      <c r="G53" s="1" t="s">
        <v>18</v>
      </c>
      <c r="H53" s="1" t="s">
        <v>19</v>
      </c>
      <c r="I53" s="1" t="s">
        <v>20</v>
      </c>
      <c r="J53" s="1" t="s">
        <v>274</v>
      </c>
      <c r="K53" s="1" t="s">
        <v>22</v>
      </c>
      <c r="L53" s="1" t="str">
        <f>HYPERLINK("https://files.afu.se/Downloads/Transcripts/OBDM%20(Mike%20and%20Joe)/2022 09 29 - OBDM VIDEOS - Strange Audio from an Airplane and a Funeral_51U3N_QUEjk - transcript (automated).pdf","Transcript Link")</f>
        <v>Transcript Link</v>
      </c>
      <c r="M53" s="2" t="str">
        <f>HYPERLINK("https://files.afu.se/Downloads/Transcripts/OBDM%20(Mike%20and%20Joe)/2022 09 29 - OBDM VIDEOS - Strange Audio from an Airplane and a Funeral_51U3N_QUEjk - transcript (automated).pdf","Transcript Link")</f>
        <v>Transcript Link</v>
      </c>
    </row>
    <row r="54" ht="409.5" spans="1:13">
      <c r="A54" s="1" t="s">
        <v>275</v>
      </c>
      <c r="B54" s="1" t="s">
        <v>13</v>
      </c>
      <c r="C54" s="4" t="s">
        <v>276</v>
      </c>
      <c r="D54" s="1" t="s">
        <v>277</v>
      </c>
      <c r="E54" s="1" t="s">
        <v>278</v>
      </c>
      <c r="F54" s="4" t="s">
        <v>17</v>
      </c>
      <c r="G54" s="1" t="s">
        <v>18</v>
      </c>
      <c r="H54" s="1" t="s">
        <v>19</v>
      </c>
      <c r="I54" s="1" t="s">
        <v>20</v>
      </c>
      <c r="J54" s="1" t="s">
        <v>279</v>
      </c>
      <c r="K54" s="1" t="s">
        <v>22</v>
      </c>
      <c r="L54" s="1" t="str">
        <f>HYPERLINK("https://files.afu.se/Downloads/Transcripts/OBDM%20(Mike%20and%20Joe)/2022 09 23 - OBDM VIDEOS - News Attack  Man vs Squirrel   Mariah Carey Grunge Album   Chuck E. Cheese Halloween Menu_2_gPinyFhEI - transcript (automated).pdf","Transcript Link")</f>
        <v>Transcript Link</v>
      </c>
      <c r="M54" s="2" t="str">
        <f>HYPERLINK("https://files.afu.se/Downloads/Transcripts/OBDM%20(Mike%20and%20Joe)/2022 09 23 - OBDM VIDEOS - News Attack  Man vs Squirrel   Mariah Carey Grunge Album   Chuck E. Cheese Halloween Menu_2_gPinyFhEI - transcript (automated).pdf","Transcript Link")</f>
        <v>Transcript Link</v>
      </c>
    </row>
    <row r="55" ht="409.5" spans="1:13">
      <c r="A55" s="1" t="s">
        <v>280</v>
      </c>
      <c r="B55" s="1" t="s">
        <v>13</v>
      </c>
      <c r="C55" s="4" t="s">
        <v>281</v>
      </c>
      <c r="D55" s="1" t="s">
        <v>282</v>
      </c>
      <c r="E55" s="1" t="s">
        <v>283</v>
      </c>
      <c r="F55" s="4" t="s">
        <v>17</v>
      </c>
      <c r="G55" s="1" t="s">
        <v>18</v>
      </c>
      <c r="H55" s="1" t="s">
        <v>19</v>
      </c>
      <c r="I55" s="1" t="s">
        <v>20</v>
      </c>
      <c r="J55" s="1" t="s">
        <v>284</v>
      </c>
      <c r="K55" s="1" t="s">
        <v>22</v>
      </c>
      <c r="L55" s="1" t="str">
        <f>HYPERLINK("https://files.afu.se/Downloads/Transcripts/OBDM%20(Mike%20and%20Joe)/2022 09 22 - OBDM VIDEOS - Crazy Theories about the Moon_tf3DzMVa0tE - transcript (automated).pdf","Transcript Link")</f>
        <v>Transcript Link</v>
      </c>
      <c r="M55" s="2" t="str">
        <f>HYPERLINK("https://files.afu.se/Downloads/Transcripts/OBDM%20(Mike%20and%20Joe)/2022 09 22 - OBDM VIDEOS - Crazy Theories about the Moon_tf3DzMVa0tE - transcript (automated).pdf","Transcript Link")</f>
        <v>Transcript Link</v>
      </c>
    </row>
    <row r="56" ht="409.5" spans="1:13">
      <c r="A56" s="1" t="s">
        <v>285</v>
      </c>
      <c r="B56" s="1" t="s">
        <v>13</v>
      </c>
      <c r="C56" s="4" t="s">
        <v>286</v>
      </c>
      <c r="D56" s="1" t="s">
        <v>287</v>
      </c>
      <c r="E56" s="1" t="s">
        <v>288</v>
      </c>
      <c r="F56" s="4" t="s">
        <v>17</v>
      </c>
      <c r="G56" s="1" t="s">
        <v>18</v>
      </c>
      <c r="H56" s="1" t="s">
        <v>19</v>
      </c>
      <c r="I56" s="1" t="s">
        <v>20</v>
      </c>
      <c r="J56" s="1" t="s">
        <v>289</v>
      </c>
      <c r="K56" s="1" t="s">
        <v>22</v>
      </c>
      <c r="L56" s="1" t="str">
        <f>HYPERLINK("https://files.afu.se/Downloads/Transcripts/OBDM%20(Mike%20and%20Joe)/2022 09 15 - OBDM VIDEOS - OBDM1035 - September 24th   UFOs over Ukraine   Strange News_wyCD-WTQ75s - transcript (automated).pdf","Transcript Link")</f>
        <v>Transcript Link</v>
      </c>
      <c r="M56" s="2" t="str">
        <f>HYPERLINK("https://files.afu.se/Downloads/Transcripts/OBDM%20(Mike%20and%20Joe)/2022 09 15 - OBDM VIDEOS - OBDM1035 - September 24th   UFOs over Ukraine   Strange News_wyCD-WTQ75s - transcript (automated).pdf","Transcript Link")</f>
        <v>Transcript Link</v>
      </c>
    </row>
    <row r="57" ht="409.5" spans="1:13">
      <c r="A57" s="1" t="s">
        <v>290</v>
      </c>
      <c r="B57" s="1" t="s">
        <v>13</v>
      </c>
      <c r="C57" s="4" t="s">
        <v>291</v>
      </c>
      <c r="D57" s="1" t="s">
        <v>292</v>
      </c>
      <c r="E57" s="1" t="s">
        <v>293</v>
      </c>
      <c r="F57" s="4" t="s">
        <v>17</v>
      </c>
      <c r="G57" s="1" t="s">
        <v>18</v>
      </c>
      <c r="H57" s="1" t="s">
        <v>19</v>
      </c>
      <c r="I57" s="1" t="s">
        <v>20</v>
      </c>
      <c r="J57" s="1" t="s">
        <v>294</v>
      </c>
      <c r="K57" s="1" t="s">
        <v>22</v>
      </c>
      <c r="L57" s="1" t="str">
        <f>HYPERLINK("https://files.afu.se/Downloads/Transcripts/OBDM%20(Mike%20and%20Joe)/2022 09 04 - OBDM VIDEOS - Insane Conspiracy Theories About the World_ZeChQpldK4w - transcript (automated).pdf","Transcript Link")</f>
        <v>Transcript Link</v>
      </c>
      <c r="M57" s="2" t="str">
        <f>HYPERLINK("https://files.afu.se/Downloads/Transcripts/OBDM%20(Mike%20and%20Joe)/2022 09 04 - OBDM VIDEOS - Insane Conspiracy Theories About the World_ZeChQpldK4w - transcript (automated).pdf","Transcript Link")</f>
        <v>Transcript Link</v>
      </c>
    </row>
    <row r="58" ht="409.5" spans="1:13">
      <c r="A58" s="1" t="s">
        <v>295</v>
      </c>
      <c r="B58" s="1" t="s">
        <v>13</v>
      </c>
      <c r="C58" s="4" t="s">
        <v>296</v>
      </c>
      <c r="D58" s="1" t="s">
        <v>297</v>
      </c>
      <c r="E58" s="1" t="s">
        <v>298</v>
      </c>
      <c r="F58" s="4" t="s">
        <v>17</v>
      </c>
      <c r="G58" s="1" t="s">
        <v>18</v>
      </c>
      <c r="H58" s="1" t="s">
        <v>19</v>
      </c>
      <c r="I58" s="1" t="s">
        <v>20</v>
      </c>
      <c r="J58" s="1" t="s">
        <v>299</v>
      </c>
      <c r="K58" s="1" t="s">
        <v>22</v>
      </c>
      <c r="L58" s="1" t="str">
        <f>HYPERLINK("https://files.afu.se/Downloads/Transcripts/OBDM%20(Mike%20and%20Joe)/2022 09 02 - OBDM VIDEOS - Aliens are making human clones and doppelgangers_Tz0fKpEuZiA - transcript (automated).pdf","Transcript Link")</f>
        <v>Transcript Link</v>
      </c>
      <c r="M58" s="2" t="str">
        <f>HYPERLINK("https://files.afu.se/Downloads/Transcripts/OBDM%20(Mike%20and%20Joe)/2022 09 02 - OBDM VIDEOS - Aliens are making human clones and doppelgangers_Tz0fKpEuZiA - transcript (automated).pdf","Transcript Link")</f>
        <v>Transcript Link</v>
      </c>
    </row>
    <row r="59" ht="409.5" spans="1:13">
      <c r="A59" s="1" t="s">
        <v>300</v>
      </c>
      <c r="B59" s="1" t="s">
        <v>13</v>
      </c>
      <c r="C59" s="4" t="s">
        <v>301</v>
      </c>
      <c r="D59" s="1" t="s">
        <v>302</v>
      </c>
      <c r="E59" s="1" t="s">
        <v>303</v>
      </c>
      <c r="F59" s="4" t="s">
        <v>17</v>
      </c>
      <c r="G59" s="1" t="s">
        <v>18</v>
      </c>
      <c r="H59" s="1" t="s">
        <v>19</v>
      </c>
      <c r="I59" s="1" t="s">
        <v>20</v>
      </c>
      <c r="J59" s="1" t="s">
        <v>304</v>
      </c>
      <c r="K59" s="1" t="s">
        <v>22</v>
      </c>
      <c r="L59" s="1" t="str">
        <f>HYPERLINK("https://files.afu.se/Downloads/Transcripts/OBDM%20(Mike%20and%20Joe)/2022 08 12 - OBDM VIDEOS - Guy Fieri RATM   Telescope Sausage   Taco Bell for 30 Days   Manatee Mating Ball_FqcK_zwzJ6M - transcript (automated).pdf","Transcript Link")</f>
        <v>Transcript Link</v>
      </c>
      <c r="M59" s="2" t="str">
        <f>HYPERLINK("https://files.afu.se/Downloads/Transcripts/OBDM%20(Mike%20and%20Joe)/2022 08 12 - OBDM VIDEOS - Guy Fieri RATM   Telescope Sausage   Taco Bell for 30 Days   Manatee Mating Ball_FqcK_zwzJ6M - transcript (automated).pdf","Transcript Link")</f>
        <v>Transcript Link</v>
      </c>
    </row>
    <row r="60" ht="409.5" spans="1:13">
      <c r="A60" s="1" t="s">
        <v>305</v>
      </c>
      <c r="B60" s="1" t="s">
        <v>13</v>
      </c>
      <c r="C60" s="4" t="s">
        <v>306</v>
      </c>
      <c r="D60" s="1" t="s">
        <v>307</v>
      </c>
      <c r="E60" s="1" t="s">
        <v>308</v>
      </c>
      <c r="F60" s="4" t="s">
        <v>17</v>
      </c>
      <c r="G60" s="1" t="s">
        <v>18</v>
      </c>
      <c r="H60" s="1" t="s">
        <v>19</v>
      </c>
      <c r="I60" s="1" t="s">
        <v>20</v>
      </c>
      <c r="J60" s="1" t="s">
        <v>309</v>
      </c>
      <c r="K60" s="1" t="s">
        <v>22</v>
      </c>
      <c r="L60" s="1" t="str">
        <f>HYPERLINK("https://files.afu.se/Downloads/Transcripts/OBDM%20(Mike%20and%20Joe)/2022 08 09 - OBDM VIDEOS - Ultraterrestrials are here_PaA-ATyOTD4 - transcript (automated).pdf","Transcript Link")</f>
        <v>Transcript Link</v>
      </c>
      <c r="M60" s="2" t="str">
        <f>HYPERLINK("https://files.afu.se/Downloads/Transcripts/OBDM%20(Mike%20and%20Joe)/2022 08 09 - OBDM VIDEOS - Ultraterrestrials are here_PaA-ATyOTD4 - transcript (automated).pdf","Transcript Link")</f>
        <v>Transcript Link</v>
      </c>
    </row>
    <row r="61" ht="409.5" spans="1:13">
      <c r="A61" s="1" t="s">
        <v>305</v>
      </c>
      <c r="B61" s="1" t="s">
        <v>13</v>
      </c>
      <c r="C61" s="4" t="s">
        <v>310</v>
      </c>
      <c r="D61" s="1" t="s">
        <v>311</v>
      </c>
      <c r="E61" s="1" t="s">
        <v>312</v>
      </c>
      <c r="F61" s="4" t="s">
        <v>17</v>
      </c>
      <c r="G61" s="1" t="s">
        <v>18</v>
      </c>
      <c r="H61" s="1" t="s">
        <v>19</v>
      </c>
      <c r="I61" s="1" t="s">
        <v>20</v>
      </c>
      <c r="J61" s="1" t="s">
        <v>313</v>
      </c>
      <c r="K61" s="1" t="s">
        <v>22</v>
      </c>
      <c r="L61" s="1" t="str">
        <f>HYPERLINK("https://files.afu.se/Downloads/Transcripts/OBDM%20(Mike%20and%20Joe)/2022 08 09 - OBDM VIDEOS - Ocean Floor Holes and other Sea News_TgWS_7lcTvI - transcript (automated).pdf","Transcript Link")</f>
        <v>Transcript Link</v>
      </c>
      <c r="M61" s="2" t="str">
        <f>HYPERLINK("https://files.afu.se/Downloads/Transcripts/OBDM%20(Mike%20and%20Joe)/2022 08 09 - OBDM VIDEOS - Ocean Floor Holes and other Sea News_TgWS_7lcTvI - transcript (automated).pdf","Transcript Link")</f>
        <v>Transcript Link</v>
      </c>
    </row>
    <row r="62" ht="409.5" spans="1:13">
      <c r="A62" s="1" t="s">
        <v>314</v>
      </c>
      <c r="B62" s="1" t="s">
        <v>13</v>
      </c>
      <c r="C62" s="4" t="s">
        <v>315</v>
      </c>
      <c r="D62" s="1" t="s">
        <v>316</v>
      </c>
      <c r="E62" s="1" t="s">
        <v>317</v>
      </c>
      <c r="F62" s="4" t="s">
        <v>17</v>
      </c>
      <c r="G62" s="1" t="s">
        <v>18</v>
      </c>
      <c r="H62" s="1" t="s">
        <v>19</v>
      </c>
      <c r="I62" s="1" t="s">
        <v>20</v>
      </c>
      <c r="J62" s="1" t="s">
        <v>318</v>
      </c>
      <c r="K62" s="1" t="s">
        <v>22</v>
      </c>
      <c r="L62" s="1" t="str">
        <f>HYPERLINK("https://files.afu.se/Downloads/Transcripts/OBDM%20(Mike%20and%20Joe)/2022 07 23 - OBDM VIDEOS - OBDM1021 - Pentagon Anomaly Resolution Office   Astronauts Can't Pump_qhkM4O-ajVs - transcript (automated).pdf","Transcript Link")</f>
        <v>Transcript Link</v>
      </c>
      <c r="M62" s="2" t="str">
        <f>HYPERLINK("https://files.afu.se/Downloads/Transcripts/OBDM%20(Mike%20and%20Joe)/2022 07 23 - OBDM VIDEOS - OBDM1021 - Pentagon Anomaly Resolution Office   Astronauts Can't Pump_qhkM4O-ajVs - transcript (automated).pdf","Transcript Link")</f>
        <v>Transcript Link</v>
      </c>
    </row>
    <row r="63" ht="409.5" spans="1:13">
      <c r="A63" s="1" t="s">
        <v>319</v>
      </c>
      <c r="B63" s="1" t="s">
        <v>13</v>
      </c>
      <c r="C63" s="4" t="s">
        <v>320</v>
      </c>
      <c r="D63" s="1" t="s">
        <v>321</v>
      </c>
      <c r="E63" s="1" t="s">
        <v>322</v>
      </c>
      <c r="F63" s="4" t="s">
        <v>17</v>
      </c>
      <c r="G63" s="1" t="s">
        <v>18</v>
      </c>
      <c r="H63" s="1" t="s">
        <v>19</v>
      </c>
      <c r="I63" s="1" t="s">
        <v>20</v>
      </c>
      <c r="J63" s="1" t="s">
        <v>323</v>
      </c>
      <c r="K63" s="1" t="s">
        <v>22</v>
      </c>
      <c r="L63" s="1" t="str">
        <f>HYPERLINK("https://files.afu.se/Downloads/Transcripts/OBDM%20(Mike%20and%20Joe)/2022 07 20 - OBDM VIDEOS - Skittles may kill you_NB15CIknvW8 - transcript (automated).pdf","Transcript Link")</f>
        <v>Transcript Link</v>
      </c>
      <c r="M63" s="2" t="str">
        <f>HYPERLINK("https://files.afu.se/Downloads/Transcripts/OBDM%20(Mike%20and%20Joe)/2022 07 20 - OBDM VIDEOS - Skittles may kill you_NB15CIknvW8 - transcript (automated).pdf","Transcript Link")</f>
        <v>Transcript Link</v>
      </c>
    </row>
    <row r="64" ht="409.5" spans="1:13">
      <c r="A64" s="1" t="s">
        <v>324</v>
      </c>
      <c r="B64" s="1" t="s">
        <v>13</v>
      </c>
      <c r="C64" s="4" t="s">
        <v>325</v>
      </c>
      <c r="D64" s="1" t="s">
        <v>326</v>
      </c>
      <c r="E64" s="1" t="s">
        <v>327</v>
      </c>
      <c r="F64" s="4" t="s">
        <v>17</v>
      </c>
      <c r="G64" s="1" t="s">
        <v>18</v>
      </c>
      <c r="H64" s="1" t="s">
        <v>19</v>
      </c>
      <c r="I64" s="1" t="s">
        <v>20</v>
      </c>
      <c r="J64" s="1" t="s">
        <v>328</v>
      </c>
      <c r="K64" s="1" t="s">
        <v>22</v>
      </c>
      <c r="L64" s="1" t="str">
        <f>HYPERLINK("https://files.afu.se/Downloads/Transcripts/OBDM%20(Mike%20and%20Joe)/2022 07 18 - OBDM VIDEOS - Man Summons Bigfoot and the NYC Nuke PSA_U5i0olY8FFo - transcript (automated).pdf","Transcript Link")</f>
        <v>Transcript Link</v>
      </c>
      <c r="M64" s="2" t="str">
        <f>HYPERLINK("https://files.afu.se/Downloads/Transcripts/OBDM%20(Mike%20and%20Joe)/2022 07 18 - OBDM VIDEOS - Man Summons Bigfoot and the NYC Nuke PSA_U5i0olY8FFo - transcript (automated).pdf","Transcript Link")</f>
        <v>Transcript Link</v>
      </c>
    </row>
    <row r="65" ht="409.5" spans="1:13">
      <c r="A65" s="1" t="s">
        <v>329</v>
      </c>
      <c r="B65" s="1" t="s">
        <v>13</v>
      </c>
      <c r="C65" s="4" t="s">
        <v>330</v>
      </c>
      <c r="D65" s="1" t="s">
        <v>331</v>
      </c>
      <c r="E65" s="1" t="s">
        <v>332</v>
      </c>
      <c r="F65" s="4" t="s">
        <v>17</v>
      </c>
      <c r="G65" s="1" t="s">
        <v>18</v>
      </c>
      <c r="H65" s="1" t="s">
        <v>19</v>
      </c>
      <c r="I65" s="1" t="s">
        <v>20</v>
      </c>
      <c r="J65" s="1" t="s">
        <v>333</v>
      </c>
      <c r="K65" s="1" t="s">
        <v>22</v>
      </c>
      <c r="L65" s="1" t="str">
        <f>HYPERLINK("https://files.afu.se/Downloads/Transcripts/OBDM%20(Mike%20and%20Joe)/2022 07 17 - OBDM VIDEOS - Skinwalker Ranch  The Evidence__sJsmooE6g0 - transcript (automated).pdf","Transcript Link")</f>
        <v>Transcript Link</v>
      </c>
      <c r="M65" s="2" t="str">
        <f>HYPERLINK("https://files.afu.se/Downloads/Transcripts/OBDM%20(Mike%20and%20Joe)/2022 07 17 - OBDM VIDEOS - Skinwalker Ranch  The Evidence__sJsmooE6g0 - transcript (automated).pdf","Transcript Link")</f>
        <v>Transcript Link</v>
      </c>
    </row>
    <row r="66" ht="390" spans="1:13">
      <c r="A66" s="1" t="s">
        <v>334</v>
      </c>
      <c r="B66" s="1" t="s">
        <v>13</v>
      </c>
      <c r="C66" s="4" t="s">
        <v>335</v>
      </c>
      <c r="D66" s="1" t="s">
        <v>336</v>
      </c>
      <c r="E66" s="1" t="s">
        <v>337</v>
      </c>
      <c r="F66" s="4" t="s">
        <v>17</v>
      </c>
      <c r="G66" s="1" t="s">
        <v>18</v>
      </c>
      <c r="H66" s="1" t="s">
        <v>19</v>
      </c>
      <c r="I66" s="1" t="s">
        <v>20</v>
      </c>
      <c r="J66" s="1" t="s">
        <v>338</v>
      </c>
      <c r="K66" s="1" t="s">
        <v>22</v>
      </c>
      <c r="L66" s="1" t="str">
        <f>HYPERLINK("https://files.afu.se/Downloads/Transcripts/OBDM%20(Mike%20and%20Joe)/2022 07 05 - OBDM VIDEOS - Jet Pack Man is back at LAX_4AC3S5AEJuA - transcript (automated).pdf","Transcript Link")</f>
        <v>Transcript Link</v>
      </c>
      <c r="M66" s="2" t="str">
        <f>HYPERLINK("https://files.afu.se/Downloads/Transcripts/OBDM%20(Mike%20and%20Joe)/2022 07 05 - OBDM VIDEOS - Jet Pack Man is back at LAX_4AC3S5AEJuA - transcript (automated).pdf","Transcript Link")</f>
        <v>Transcript Link</v>
      </c>
    </row>
    <row r="67" ht="135" spans="1:13">
      <c r="A67" s="1" t="s">
        <v>339</v>
      </c>
      <c r="B67" s="1" t="s">
        <v>13</v>
      </c>
      <c r="C67" s="4" t="s">
        <v>340</v>
      </c>
      <c r="D67" s="1" t="s">
        <v>341</v>
      </c>
      <c r="E67" s="1" t="s">
        <v>342</v>
      </c>
      <c r="F67" s="4" t="s">
        <v>17</v>
      </c>
      <c r="G67" s="1" t="s">
        <v>18</v>
      </c>
      <c r="H67" s="1" t="s">
        <v>19</v>
      </c>
      <c r="I67" s="1" t="s">
        <v>20</v>
      </c>
      <c r="J67" s="1" t="s">
        <v>343</v>
      </c>
      <c r="K67" s="1" t="s">
        <v>22</v>
      </c>
      <c r="L67" s="1" t="str">
        <f>HYPERLINK("https://files.afu.se/Downloads/Transcripts/OBDM%20(Mike%20and%20Joe)/2022 07 03 - OBDM VIDEOS - Michael Jackson  a Clone, an Android or an Alien _Tp96EvetYwc - transcript (automated).pdf","Transcript Link")</f>
        <v>Transcript Link</v>
      </c>
      <c r="M67" s="2" t="str">
        <f>HYPERLINK("https://files.afu.se/Downloads/Transcripts/OBDM%20(Mike%20and%20Joe)/2022 07 03 - OBDM VIDEOS - Michael Jackson  a Clone, an Android or an Alien _Tp96EvetYwc - transcript (automated).pdf","Transcript Link")</f>
        <v>Transcript Link</v>
      </c>
    </row>
    <row r="68" ht="409.5" spans="1:13">
      <c r="A68" s="1" t="s">
        <v>344</v>
      </c>
      <c r="B68" s="1" t="s">
        <v>13</v>
      </c>
      <c r="C68" s="4" t="s">
        <v>345</v>
      </c>
      <c r="D68" s="1" t="s">
        <v>346</v>
      </c>
      <c r="E68" s="1" t="s">
        <v>347</v>
      </c>
      <c r="F68" s="4" t="s">
        <v>17</v>
      </c>
      <c r="G68" s="1" t="s">
        <v>18</v>
      </c>
      <c r="H68" s="1" t="s">
        <v>19</v>
      </c>
      <c r="I68" s="1" t="s">
        <v>20</v>
      </c>
      <c r="J68" s="1" t="s">
        <v>348</v>
      </c>
      <c r="K68" s="1" t="s">
        <v>22</v>
      </c>
      <c r="L68" s="1" t="str">
        <f>HYPERLINK("https://files.afu.se/Downloads/Transcripts/OBDM%20(Mike%20and%20Joe)/2022 06 30 - OBDM VIDEOS - News Attack  Strange Priests and Twinkies_dXoNOmW9bhA - transcript (automated).pdf","Transcript Link")</f>
        <v>Transcript Link</v>
      </c>
      <c r="M68" s="2" t="str">
        <f>HYPERLINK("https://files.afu.se/Downloads/Transcripts/OBDM%20(Mike%20and%20Joe)/2022 06 30 - OBDM VIDEOS - News Attack  Strange Priests and Twinkies_dXoNOmW9bhA - transcript (automated).pdf","Transcript Link")</f>
        <v>Transcript Link</v>
      </c>
    </row>
    <row r="69" ht="390" spans="1:13">
      <c r="A69" s="1" t="s">
        <v>349</v>
      </c>
      <c r="B69" s="1" t="s">
        <v>13</v>
      </c>
      <c r="C69" s="4" t="s">
        <v>350</v>
      </c>
      <c r="D69" s="1" t="s">
        <v>351</v>
      </c>
      <c r="E69" s="1" t="s">
        <v>352</v>
      </c>
      <c r="F69" s="4" t="s">
        <v>17</v>
      </c>
      <c r="G69" s="1" t="s">
        <v>18</v>
      </c>
      <c r="H69" s="1" t="s">
        <v>19</v>
      </c>
      <c r="I69" s="1" t="s">
        <v>20</v>
      </c>
      <c r="J69" s="1" t="s">
        <v>353</v>
      </c>
      <c r="K69" s="1" t="s">
        <v>22</v>
      </c>
      <c r="L69" s="1" t="str">
        <f>HYPERLINK("https://files.afu.se/Downloads/Transcripts/OBDM%20(Mike%20and%20Joe)/2022 06 27 - OBDM VIDEOS - Elvis is alive! Maybe ..._vflNPO4LZwg - transcript (automated).pdf","Transcript Link")</f>
        <v>Transcript Link</v>
      </c>
      <c r="M69" s="2" t="str">
        <f>HYPERLINK("https://files.afu.se/Downloads/Transcripts/OBDM%20(Mike%20and%20Joe)/2022 06 27 - OBDM VIDEOS - Elvis is alive! Maybe ..._vflNPO4LZwg - transcript (automated).pdf","Transcript Link")</f>
        <v>Transcript Link</v>
      </c>
    </row>
    <row r="70" ht="409.5" spans="1:13">
      <c r="A70" s="1" t="s">
        <v>354</v>
      </c>
      <c r="B70" s="1" t="s">
        <v>13</v>
      </c>
      <c r="C70" s="4" t="s">
        <v>355</v>
      </c>
      <c r="D70" s="1" t="s">
        <v>356</v>
      </c>
      <c r="E70" s="1" t="s">
        <v>357</v>
      </c>
      <c r="F70" s="4" t="s">
        <v>17</v>
      </c>
      <c r="G70" s="1" t="s">
        <v>18</v>
      </c>
      <c r="H70" s="1" t="s">
        <v>19</v>
      </c>
      <c r="I70" s="1" t="s">
        <v>20</v>
      </c>
      <c r="J70" s="1" t="s">
        <v>358</v>
      </c>
      <c r="K70" s="1" t="s">
        <v>22</v>
      </c>
      <c r="L70" s="1" t="str">
        <f>HYPERLINK("https://files.afu.se/Downloads/Transcripts/OBDM%20(Mike%20and%20Joe)/2022 06 26 - OBDM VIDEOS - The Meadow Project, Missing 411 and Portals_jBGdDAwUrDk - transcript (automated).pdf","Transcript Link")</f>
        <v>Transcript Link</v>
      </c>
      <c r="M70" s="2" t="str">
        <f>HYPERLINK("https://files.afu.se/Downloads/Transcripts/OBDM%20(Mike%20and%20Joe)/2022 06 26 - OBDM VIDEOS - The Meadow Project, Missing 411 and Portals_jBGdDAwUrDk - transcript (automated).pdf","Transcript Link")</f>
        <v>Transcript Link</v>
      </c>
    </row>
    <row r="71" ht="409.5" spans="1:13">
      <c r="A71" s="1" t="s">
        <v>359</v>
      </c>
      <c r="B71" s="1" t="s">
        <v>13</v>
      </c>
      <c r="C71" s="4" t="s">
        <v>360</v>
      </c>
      <c r="D71" s="1" t="s">
        <v>361</v>
      </c>
      <c r="E71" s="1" t="s">
        <v>362</v>
      </c>
      <c r="F71" s="4" t="s">
        <v>17</v>
      </c>
      <c r="G71" s="1" t="s">
        <v>18</v>
      </c>
      <c r="H71" s="1" t="s">
        <v>19</v>
      </c>
      <c r="I71" s="1" t="s">
        <v>20</v>
      </c>
      <c r="J71" s="1" t="s">
        <v>363</v>
      </c>
      <c r="K71" s="1" t="s">
        <v>22</v>
      </c>
      <c r="L71" s="1" t="str">
        <f>HYPERLINK("https://files.afu.se/Downloads/Transcripts/OBDM%20(Mike%20and%20Joe)/2022 06 22 - OBDM VIDEOS - The Chocolate Disaster and the Driving Alligator_ZX41OTLzI_Q - transcript (automated).pdf","Transcript Link")</f>
        <v>Transcript Link</v>
      </c>
      <c r="M71" s="2" t="str">
        <f>HYPERLINK("https://files.afu.se/Downloads/Transcripts/OBDM%20(Mike%20and%20Joe)/2022 06 22 - OBDM VIDEOS - The Chocolate Disaster and the Driving Alligator_ZX41OTLzI_Q - transcript (automated).pdf","Transcript Link")</f>
        <v>Transcript Link</v>
      </c>
    </row>
    <row r="72" ht="409.5" spans="1:13">
      <c r="A72" s="1" t="s">
        <v>364</v>
      </c>
      <c r="B72" s="1" t="s">
        <v>13</v>
      </c>
      <c r="C72" s="4" t="s">
        <v>365</v>
      </c>
      <c r="D72" s="1" t="s">
        <v>366</v>
      </c>
      <c r="E72" s="1" t="s">
        <v>367</v>
      </c>
      <c r="F72" s="4" t="s">
        <v>17</v>
      </c>
      <c r="G72" s="1" t="s">
        <v>18</v>
      </c>
      <c r="H72" s="1" t="s">
        <v>19</v>
      </c>
      <c r="I72" s="1" t="s">
        <v>20</v>
      </c>
      <c r="J72" s="1" t="s">
        <v>368</v>
      </c>
      <c r="K72" s="1" t="s">
        <v>22</v>
      </c>
      <c r="L72" s="1" t="str">
        <f>HYPERLINK("https://files.afu.se/Downloads/Transcripts/OBDM%20(Mike%20and%20Joe)/2022 06 20 - OBDM VIDEOS - Skinwalker Ranch  Robot Defense System_gfdFTYOsnf4 - transcript (automated).pdf","Transcript Link")</f>
        <v>Transcript Link</v>
      </c>
      <c r="M72" s="2" t="str">
        <f>HYPERLINK("https://files.afu.se/Downloads/Transcripts/OBDM%20(Mike%20and%20Joe)/2022 06 20 - OBDM VIDEOS - Skinwalker Ranch  Robot Defense System_gfdFTYOsnf4 - transcript (automated).pdf","Transcript Link")</f>
        <v>Transcript Link</v>
      </c>
    </row>
    <row r="73" ht="135" spans="1:13">
      <c r="A73" s="1" t="s">
        <v>369</v>
      </c>
      <c r="B73" s="1" t="s">
        <v>13</v>
      </c>
      <c r="C73" s="4" t="s">
        <v>370</v>
      </c>
      <c r="D73" s="1" t="s">
        <v>371</v>
      </c>
      <c r="E73" s="1" t="s">
        <v>372</v>
      </c>
      <c r="F73" s="4" t="s">
        <v>17</v>
      </c>
      <c r="G73" s="1" t="s">
        <v>18</v>
      </c>
      <c r="H73" s="1" t="s">
        <v>19</v>
      </c>
      <c r="I73" s="1" t="s">
        <v>20</v>
      </c>
      <c r="J73" s="1" t="s">
        <v>373</v>
      </c>
      <c r="K73" s="1" t="s">
        <v>22</v>
      </c>
      <c r="L73" s="1" t="str">
        <f>HYPERLINK("https://files.afu.se/Downloads/Transcripts/OBDM%20(Mike%20and%20Joe)/2022 06 19 - OBDM VIDEOS - Bridge Hard  6k US Soldiers vs Medieval Zombie Army_AgSpo-dRQUQ - transcript (automated).pdf","Transcript Link")</f>
        <v>Transcript Link</v>
      </c>
      <c r="M73" s="2" t="str">
        <f>HYPERLINK("https://files.afu.se/Downloads/Transcripts/OBDM%20(Mike%20and%20Joe)/2022 06 19 - OBDM VIDEOS - Bridge Hard  6k US Soldiers vs Medieval Zombie Army_AgSpo-dRQUQ - transcript (automated).pdf","Transcript Link")</f>
        <v>Transcript Link</v>
      </c>
    </row>
    <row r="74" ht="135" spans="1:13">
      <c r="A74" s="1" t="s">
        <v>374</v>
      </c>
      <c r="B74" s="1" t="s">
        <v>13</v>
      </c>
      <c r="C74" s="4" t="s">
        <v>375</v>
      </c>
      <c r="D74" s="1" t="s">
        <v>376</v>
      </c>
      <c r="E74" s="1" t="s">
        <v>377</v>
      </c>
      <c r="F74" s="4" t="s">
        <v>17</v>
      </c>
      <c r="G74" s="1" t="s">
        <v>18</v>
      </c>
      <c r="H74" s="1" t="s">
        <v>19</v>
      </c>
      <c r="I74" s="1" t="s">
        <v>20</v>
      </c>
      <c r="J74" s="1" t="s">
        <v>378</v>
      </c>
      <c r="K74" s="1" t="s">
        <v>22</v>
      </c>
      <c r="L74" s="1" t="str">
        <f>HYPERLINK("https://files.afu.se/Downloads/Transcripts/OBDM%20(Mike%20and%20Joe)/2022 06 17 - OBDM VIDEOS - 2 million zombies vs 1700 guys with shotguns_z96eOIsRs5k - transcript (automated).pdf","Transcript Link")</f>
        <v>Transcript Link</v>
      </c>
      <c r="M74" s="2" t="str">
        <f>HYPERLINK("https://files.afu.se/Downloads/Transcripts/OBDM%20(Mike%20and%20Joe)/2022 06 17 - OBDM VIDEOS - 2 million zombies vs 1700 guys with shotguns_z96eOIsRs5k - transcript (automated).pdf","Transcript Link")</f>
        <v>Transcript Link</v>
      </c>
    </row>
    <row r="75" ht="135" spans="1:13">
      <c r="A75" s="1" t="s">
        <v>379</v>
      </c>
      <c r="B75" s="1" t="s">
        <v>13</v>
      </c>
      <c r="C75" s="4" t="s">
        <v>380</v>
      </c>
      <c r="D75" s="1" t="s">
        <v>381</v>
      </c>
      <c r="E75" s="1" t="s">
        <v>382</v>
      </c>
      <c r="F75" s="4" t="s">
        <v>17</v>
      </c>
      <c r="G75" s="1" t="s">
        <v>18</v>
      </c>
      <c r="H75" s="1" t="s">
        <v>19</v>
      </c>
      <c r="I75" s="1" t="s">
        <v>20</v>
      </c>
      <c r="J75" s="1" t="s">
        <v>383</v>
      </c>
      <c r="K75" s="1" t="s">
        <v>22</v>
      </c>
      <c r="L75" s="1" t="str">
        <f>HYPERLINK("https://files.afu.se/Downloads/Transcripts/OBDM%20(Mike%20and%20Joe)/2022 06 14 - OBDM VIDEOS - 60,000 Red Coats vs 3 Million Zombies_f9Tc886rPsM - transcript (automated).pdf","Transcript Link")</f>
        <v>Transcript Link</v>
      </c>
      <c r="M75" s="2" t="str">
        <f>HYPERLINK("https://files.afu.se/Downloads/Transcripts/OBDM%20(Mike%20and%20Joe)/2022 06 14 - OBDM VIDEOS - 60,000 Red Coats vs 3 Million Zombies_f9Tc886rPsM - transcript (automated).pdf","Transcript Link")</f>
        <v>Transcript Link</v>
      </c>
    </row>
    <row r="76" ht="375" spans="1:13">
      <c r="A76" s="1" t="s">
        <v>384</v>
      </c>
      <c r="B76" s="1" t="s">
        <v>13</v>
      </c>
      <c r="C76" s="4" t="s">
        <v>385</v>
      </c>
      <c r="D76" s="1" t="s">
        <v>386</v>
      </c>
      <c r="E76" s="1" t="s">
        <v>387</v>
      </c>
      <c r="F76" s="4" t="s">
        <v>17</v>
      </c>
      <c r="G76" s="1" t="s">
        <v>18</v>
      </c>
      <c r="H76" s="1" t="s">
        <v>19</v>
      </c>
      <c r="I76" s="1" t="s">
        <v>20</v>
      </c>
      <c r="J76" s="1" t="s">
        <v>388</v>
      </c>
      <c r="K76" s="1" t="s">
        <v>22</v>
      </c>
      <c r="L76" s="1" t="str">
        <f>HYPERLINK("https://files.afu.se/Downloads/Transcripts/OBDM%20(Mike%20and%20Joe)/2022 06 02 - OBDM VIDEOS - The Texas Blue Demon_JXDJ0E0me_s - transcript (automated).pdf","Transcript Link")</f>
        <v>Transcript Link</v>
      </c>
      <c r="M76" s="2" t="str">
        <f>HYPERLINK("https://files.afu.se/Downloads/Transcripts/OBDM%20(Mike%20and%20Joe)/2022 06 02 - OBDM VIDEOS - The Texas Blue Demon_JXDJ0E0me_s - transcript (automated).pdf","Transcript Link")</f>
        <v>Transcript Link</v>
      </c>
    </row>
    <row r="77" ht="409.5" spans="1:13">
      <c r="A77" s="1" t="s">
        <v>389</v>
      </c>
      <c r="B77" s="1" t="s">
        <v>13</v>
      </c>
      <c r="C77" s="4" t="s">
        <v>390</v>
      </c>
      <c r="D77" s="1" t="s">
        <v>391</v>
      </c>
      <c r="E77" s="1" t="s">
        <v>392</v>
      </c>
      <c r="F77" s="4" t="s">
        <v>17</v>
      </c>
      <c r="G77" s="1" t="s">
        <v>18</v>
      </c>
      <c r="H77" s="1" t="s">
        <v>19</v>
      </c>
      <c r="I77" s="1" t="s">
        <v>20</v>
      </c>
      <c r="J77" s="1" t="s">
        <v>393</v>
      </c>
      <c r="K77" s="1" t="s">
        <v>22</v>
      </c>
      <c r="L77" s="1" t="str">
        <f>HYPERLINK("https://files.afu.se/Downloads/Transcripts/OBDM%20(Mike%20and%20Joe)/2022 06 01 - OBDM VIDEOS - News Attack   The Josh Battle, The Poop Fairy and Selling Haunted Houses_VOqncaRxXgE - transcript (automated).pdf","Transcript Link")</f>
        <v>Transcript Link</v>
      </c>
      <c r="M77" s="2" t="str">
        <f>HYPERLINK("https://files.afu.se/Downloads/Transcripts/OBDM%20(Mike%20and%20Joe)/2022 06 01 - OBDM VIDEOS - News Attack   The Josh Battle, The Poop Fairy and Selling Haunted Houses_VOqncaRxXgE - transcript (automated).pdf","Transcript Link")</f>
        <v>Transcript Link</v>
      </c>
    </row>
    <row r="78" ht="405" spans="1:13">
      <c r="A78" s="1" t="s">
        <v>394</v>
      </c>
      <c r="B78" s="1" t="s">
        <v>13</v>
      </c>
      <c r="C78" s="4" t="s">
        <v>395</v>
      </c>
      <c r="D78" s="1" t="s">
        <v>396</v>
      </c>
      <c r="E78" s="1" t="s">
        <v>397</v>
      </c>
      <c r="F78" s="4" t="s">
        <v>17</v>
      </c>
      <c r="G78" s="1" t="s">
        <v>18</v>
      </c>
      <c r="H78" s="1" t="s">
        <v>19</v>
      </c>
      <c r="I78" s="1" t="s">
        <v>20</v>
      </c>
      <c r="J78" s="1" t="s">
        <v>398</v>
      </c>
      <c r="K78" s="1" t="s">
        <v>22</v>
      </c>
      <c r="L78" s="1" t="str">
        <f>HYPERLINK("https://files.afu.se/Downloads/Transcripts/OBDM%20(Mike%20and%20Joe)/2022 05 31 - OBDM VIDEOS - Skinwalker Ranch Season 3  Strange GPS Experiments_f5AbkXxxj4E - transcript (automated).pdf","Transcript Link")</f>
        <v>Transcript Link</v>
      </c>
      <c r="M78" s="2" t="str">
        <f>HYPERLINK("https://files.afu.se/Downloads/Transcripts/OBDM%20(Mike%20and%20Joe)/2022 05 31 - OBDM VIDEOS - Skinwalker Ranch Season 3  Strange GPS Experiments_f5AbkXxxj4E - transcript (automated).pdf","Transcript Link")</f>
        <v>Transcript Link</v>
      </c>
    </row>
    <row r="79" ht="360" spans="1:13">
      <c r="A79" s="1" t="s">
        <v>399</v>
      </c>
      <c r="B79" s="1" t="s">
        <v>13</v>
      </c>
      <c r="C79" s="4" t="s">
        <v>400</v>
      </c>
      <c r="D79" s="1" t="s">
        <v>401</v>
      </c>
      <c r="E79" s="1" t="s">
        <v>402</v>
      </c>
      <c r="F79" s="4" t="s">
        <v>17</v>
      </c>
      <c r="G79" s="1" t="s">
        <v>18</v>
      </c>
      <c r="H79" s="1" t="s">
        <v>19</v>
      </c>
      <c r="I79" s="1" t="s">
        <v>20</v>
      </c>
      <c r="J79" s="1" t="s">
        <v>403</v>
      </c>
      <c r="K79" s="1" t="s">
        <v>22</v>
      </c>
      <c r="L79" s="1" t="str">
        <f>HYPERLINK("https://files.afu.se/Downloads/Transcripts/OBDM%20(Mike%20and%20Joe)/2022 05 30 - OBDM VIDEOS - Matt Pike vs NPR_Ha1vuTvZ5GU - transcript (automated).pdf","Transcript Link")</f>
        <v>Transcript Link</v>
      </c>
      <c r="M79" s="2" t="str">
        <f>HYPERLINK("https://files.afu.se/Downloads/Transcripts/OBDM%20(Mike%20and%20Joe)/2022 05 30 - OBDM VIDEOS - Matt Pike vs NPR_Ha1vuTvZ5GU - transcript (automated).pdf","Transcript Link")</f>
        <v>Transcript Link</v>
      </c>
    </row>
    <row r="80" ht="405" spans="1:13">
      <c r="A80" s="1" t="s">
        <v>404</v>
      </c>
      <c r="B80" s="1" t="s">
        <v>13</v>
      </c>
      <c r="C80" s="4" t="s">
        <v>405</v>
      </c>
      <c r="D80" s="1" t="s">
        <v>406</v>
      </c>
      <c r="E80" s="1" t="s">
        <v>407</v>
      </c>
      <c r="F80" s="4" t="s">
        <v>17</v>
      </c>
      <c r="G80" s="1" t="s">
        <v>18</v>
      </c>
      <c r="H80" s="1" t="s">
        <v>19</v>
      </c>
      <c r="I80" s="1" t="s">
        <v>20</v>
      </c>
      <c r="J80" s="1" t="s">
        <v>408</v>
      </c>
      <c r="K80" s="1" t="s">
        <v>22</v>
      </c>
      <c r="L80" s="1" t="str">
        <f>HYPERLINK("https://files.afu.se/Downloads/Transcripts/OBDM%20(Mike%20and%20Joe)/2022 05 20 - OBDM VIDEOS - Strange Space Force Logos_kH8LvwtUao0 - transcript (automated).pdf","Transcript Link")</f>
        <v>Transcript Link</v>
      </c>
      <c r="M80" s="2" t="str">
        <f>HYPERLINK("https://files.afu.se/Downloads/Transcripts/OBDM%20(Mike%20and%20Joe)/2022 05 20 - OBDM VIDEOS - Strange Space Force Logos_kH8LvwtUao0 - transcript (automated).pdf","Transcript Link")</f>
        <v>Transcript Link</v>
      </c>
    </row>
    <row r="81" ht="409.5" spans="1:13">
      <c r="A81" s="1" t="s">
        <v>409</v>
      </c>
      <c r="B81" s="1" t="s">
        <v>13</v>
      </c>
      <c r="C81" s="4" t="s">
        <v>410</v>
      </c>
      <c r="D81" s="1" t="s">
        <v>411</v>
      </c>
      <c r="E81" s="1" t="s">
        <v>412</v>
      </c>
      <c r="F81" s="4" t="s">
        <v>17</v>
      </c>
      <c r="G81" s="1" t="s">
        <v>18</v>
      </c>
      <c r="H81" s="1" t="s">
        <v>19</v>
      </c>
      <c r="I81" s="1" t="s">
        <v>20</v>
      </c>
      <c r="J81" s="1" t="s">
        <v>413</v>
      </c>
      <c r="K81" s="1" t="s">
        <v>22</v>
      </c>
      <c r="L81" s="1" t="str">
        <f>HYPERLINK("https://files.afu.se/Downloads/Transcripts/OBDM%20(Mike%20and%20Joe)/2022 05 05 - OBDM VIDEOS - The Alaskan Hairyman_NlmbuMia2fA - transcript (automated).pdf","Transcript Link")</f>
        <v>Transcript Link</v>
      </c>
      <c r="M81" s="2" t="str">
        <f>HYPERLINK("https://files.afu.se/Downloads/Transcripts/OBDM%20(Mike%20and%20Joe)/2022 05 05 - OBDM VIDEOS - The Alaskan Hairyman_NlmbuMia2fA - transcript (automated).pdf","Transcript Link")</f>
        <v>Transcript Link</v>
      </c>
    </row>
    <row r="82" ht="409.5" spans="1:13">
      <c r="A82" s="1" t="s">
        <v>414</v>
      </c>
      <c r="B82" s="1" t="s">
        <v>13</v>
      </c>
      <c r="C82" s="4" t="s">
        <v>415</v>
      </c>
      <c r="D82" s="1" t="s">
        <v>416</v>
      </c>
      <c r="E82" s="1" t="s">
        <v>417</v>
      </c>
      <c r="F82" s="4" t="s">
        <v>17</v>
      </c>
      <c r="G82" s="1" t="s">
        <v>18</v>
      </c>
      <c r="H82" s="1" t="s">
        <v>19</v>
      </c>
      <c r="I82" s="1" t="s">
        <v>20</v>
      </c>
      <c r="J82" s="1" t="s">
        <v>418</v>
      </c>
      <c r="K82" s="1" t="s">
        <v>22</v>
      </c>
      <c r="L82" s="1" t="str">
        <f>HYPERLINK("https://files.afu.se/Downloads/Transcripts/OBDM%20(Mike%20and%20Joe)/2022 04 18 - OBDM VIDEOS - Rod Stewart, Antarctica, Cursed Painting, Ghost Lawyer and more!_TgKu4xhLQfo - transcript (automated).pdf","Transcript Link")</f>
        <v>Transcript Link</v>
      </c>
      <c r="M82" s="2" t="str">
        <f>HYPERLINK("https://files.afu.se/Downloads/Transcripts/OBDM%20(Mike%20and%20Joe)/2022 04 18 - OBDM VIDEOS - Rod Stewart, Antarctica, Cursed Painting, Ghost Lawyer and more!_TgKu4xhLQfo - transcript (automated).pdf","Transcript Link")</f>
        <v>Transcript Link</v>
      </c>
    </row>
    <row r="83" ht="409.5" spans="1:13">
      <c r="A83" s="1" t="s">
        <v>419</v>
      </c>
      <c r="B83" s="1" t="s">
        <v>13</v>
      </c>
      <c r="C83" s="4" t="s">
        <v>420</v>
      </c>
      <c r="D83" s="1" t="s">
        <v>421</v>
      </c>
      <c r="E83" s="1" t="s">
        <v>422</v>
      </c>
      <c r="F83" s="4" t="s">
        <v>17</v>
      </c>
      <c r="G83" s="1" t="s">
        <v>18</v>
      </c>
      <c r="H83" s="1" t="s">
        <v>19</v>
      </c>
      <c r="I83" s="1" t="s">
        <v>20</v>
      </c>
      <c r="J83" s="1" t="s">
        <v>423</v>
      </c>
      <c r="K83" s="1" t="s">
        <v>22</v>
      </c>
      <c r="L83" s="1" t="str">
        <f>HYPERLINK("https://files.afu.se/Downloads/Transcripts/OBDM%20(Mike%20and%20Joe)/2022 04 10 - OBDM VIDEOS - UFO Abductions, DNA Harvesting and UFO News_GVPdIuErDvo - transcript (automated).pdf","Transcript Link")</f>
        <v>Transcript Link</v>
      </c>
      <c r="M83" s="2" t="str">
        <f>HYPERLINK("https://files.afu.se/Downloads/Transcripts/OBDM%20(Mike%20and%20Joe)/2022 04 10 - OBDM VIDEOS - UFO Abductions, DNA Harvesting and UFO News_GVPdIuErDvo - transcript (automated).pdf","Transcript Link")</f>
        <v>Transcript Link</v>
      </c>
    </row>
    <row r="84" ht="409.5" spans="1:13">
      <c r="A84" s="1" t="s">
        <v>424</v>
      </c>
      <c r="B84" s="1" t="s">
        <v>13</v>
      </c>
      <c r="C84" s="4" t="s">
        <v>425</v>
      </c>
      <c r="D84" s="1" t="s">
        <v>426</v>
      </c>
      <c r="E84" s="1" t="s">
        <v>427</v>
      </c>
      <c r="F84" s="4" t="s">
        <v>17</v>
      </c>
      <c r="G84" s="1" t="s">
        <v>18</v>
      </c>
      <c r="H84" s="1" t="s">
        <v>19</v>
      </c>
      <c r="I84" s="1" t="s">
        <v>20</v>
      </c>
      <c r="J84" s="1" t="s">
        <v>428</v>
      </c>
      <c r="K84" s="1" t="s">
        <v>22</v>
      </c>
      <c r="L84" s="1" t="str">
        <f>HYPERLINK("https://files.afu.se/Downloads/Transcripts/OBDM%20(Mike%20and%20Joe)/2022 02 14 - OBDM VIDEOS - Dillion T. Pickle is Missing!_jwXLCaaHnAA - transcript (automated).pdf","Transcript Link")</f>
        <v>Transcript Link</v>
      </c>
      <c r="M84" s="2" t="str">
        <f>HYPERLINK("https://files.afu.se/Downloads/Transcripts/OBDM%20(Mike%20and%20Joe)/2022 02 14 - OBDM VIDEOS - Dillion T. Pickle is Missing!_jwXLCaaHnAA - transcript (automated).pdf","Transcript Link")</f>
        <v>Transcript Link</v>
      </c>
    </row>
    <row r="85" ht="409.5" spans="1:13">
      <c r="A85" s="1" t="s">
        <v>429</v>
      </c>
      <c r="B85" s="1" t="s">
        <v>13</v>
      </c>
      <c r="C85" s="4" t="s">
        <v>430</v>
      </c>
      <c r="D85" s="1" t="s">
        <v>431</v>
      </c>
      <c r="E85" s="1" t="s">
        <v>432</v>
      </c>
      <c r="F85" s="4" t="s">
        <v>17</v>
      </c>
      <c r="G85" s="1" t="s">
        <v>18</v>
      </c>
      <c r="H85" s="1" t="s">
        <v>19</v>
      </c>
      <c r="I85" s="1" t="s">
        <v>20</v>
      </c>
      <c r="J85" s="1" t="s">
        <v>433</v>
      </c>
      <c r="K85" s="1" t="s">
        <v>22</v>
      </c>
      <c r="L85" s="1" t="str">
        <f>HYPERLINK("https://files.afu.se/Downloads/Transcripts/OBDM%20(Mike%20and%20Joe)/2022 02 13 - OBDM VIDEOS - How to track Bigfoot for big money_V-TGRs5ssQ4 - transcript (automated).pdf","Transcript Link")</f>
        <v>Transcript Link</v>
      </c>
      <c r="M85" s="2" t="str">
        <f>HYPERLINK("https://files.afu.se/Downloads/Transcripts/OBDM%20(Mike%20and%20Joe)/2022 02 13 - OBDM VIDEOS - How to track Bigfoot for big money_V-TGRs5ssQ4 - transcript (automated).pdf","Transcript Link")</f>
        <v>Transcript Link</v>
      </c>
    </row>
    <row r="86" ht="409.5" spans="1:13">
      <c r="A86" s="1" t="s">
        <v>434</v>
      </c>
      <c r="B86" s="1" t="s">
        <v>13</v>
      </c>
      <c r="C86" s="4" t="s">
        <v>435</v>
      </c>
      <c r="D86" s="1" t="s">
        <v>436</v>
      </c>
      <c r="E86" s="1" t="s">
        <v>437</v>
      </c>
      <c r="F86" s="4" t="s">
        <v>17</v>
      </c>
      <c r="G86" s="1" t="s">
        <v>18</v>
      </c>
      <c r="H86" s="1" t="s">
        <v>19</v>
      </c>
      <c r="I86" s="1" t="s">
        <v>20</v>
      </c>
      <c r="J86" s="1" t="s">
        <v>438</v>
      </c>
      <c r="K86" s="1" t="s">
        <v>22</v>
      </c>
      <c r="L86" s="1" t="str">
        <f>HYPERLINK("https://files.afu.se/Downloads/Transcripts/OBDM%20(Mike%20and%20Joe)/2022 01 19 - OBDM VIDEOS - Hollow Earth   Area 51 Entrance_TWSMfPRHf3A - transcript (automated).pdf","Transcript Link")</f>
        <v>Transcript Link</v>
      </c>
      <c r="M86" s="2" t="str">
        <f>HYPERLINK("https://files.afu.se/Downloads/Transcripts/OBDM%20(Mike%20and%20Joe)/2022 01 19 - OBDM VIDEOS - Hollow Earth   Area 51 Entrance_TWSMfPRHf3A - transcript (automated).pdf","Transcript Link")</f>
        <v>Transcript Link</v>
      </c>
    </row>
    <row r="87" ht="409.5" spans="1:13">
      <c r="A87" s="1" t="s">
        <v>439</v>
      </c>
      <c r="B87" s="1" t="s">
        <v>13</v>
      </c>
      <c r="C87" s="4" t="s">
        <v>440</v>
      </c>
      <c r="D87" s="1" t="s">
        <v>441</v>
      </c>
      <c r="E87" s="1" t="s">
        <v>442</v>
      </c>
      <c r="F87" s="4" t="s">
        <v>17</v>
      </c>
      <c r="G87" s="1" t="s">
        <v>18</v>
      </c>
      <c r="H87" s="1" t="s">
        <v>19</v>
      </c>
      <c r="I87" s="1" t="s">
        <v>20</v>
      </c>
      <c r="J87" s="1" t="s">
        <v>443</v>
      </c>
      <c r="K87" s="1" t="s">
        <v>22</v>
      </c>
      <c r="L87" s="1" t="str">
        <f>HYPERLINK("https://files.afu.se/Downloads/Transcripts/OBDM%20(Mike%20and%20Joe)/2022 01 18 - OBDM VIDEOS - Time Slips and Time Travel_aC6Fd_laxbs - transcript (automated).pdf","Transcript Link")</f>
        <v>Transcript Link</v>
      </c>
      <c r="M87" s="2" t="str">
        <f>HYPERLINK("https://files.afu.se/Downloads/Transcripts/OBDM%20(Mike%20and%20Joe)/2022 01 18 - OBDM VIDEOS - Time Slips and Time Travel_aC6Fd_laxbs - transcript (automated).pdf","Transcript Link")</f>
        <v>Transcript Link</v>
      </c>
    </row>
    <row r="88" ht="409.5" spans="1:13">
      <c r="A88" s="1" t="s">
        <v>444</v>
      </c>
      <c r="B88" s="1" t="s">
        <v>13</v>
      </c>
      <c r="C88" s="4" t="s">
        <v>445</v>
      </c>
      <c r="D88" s="1" t="s">
        <v>446</v>
      </c>
      <c r="E88" s="1" t="s">
        <v>447</v>
      </c>
      <c r="F88" s="4" t="s">
        <v>17</v>
      </c>
      <c r="G88" s="1" t="s">
        <v>18</v>
      </c>
      <c r="H88" s="1" t="s">
        <v>19</v>
      </c>
      <c r="I88" s="1" t="s">
        <v>20</v>
      </c>
      <c r="J88" s="1" t="s">
        <v>448</v>
      </c>
      <c r="K88" s="1" t="s">
        <v>22</v>
      </c>
      <c r="L88" s="1" t="str">
        <f>HYPERLINK("https://files.afu.se/Downloads/Transcripts/OBDM%20(Mike%20and%20Joe)/2022 01 17 - OBDM VIDEOS - Hollow Earth   Hobbits vs Storks_OmCYzk-i_js - transcript (automated).pdf","Transcript Link")</f>
        <v>Transcript Link</v>
      </c>
      <c r="M88" s="2" t="str">
        <f>HYPERLINK("https://files.afu.se/Downloads/Transcripts/OBDM%20(Mike%20and%20Joe)/2022 01 17 - OBDM VIDEOS - Hollow Earth   Hobbits vs Storks_OmCYzk-i_js - transcript (automated).pdf","Transcript Link")</f>
        <v>Transcript Link</v>
      </c>
    </row>
    <row r="89" ht="409.5" spans="1:13">
      <c r="A89" s="1" t="s">
        <v>449</v>
      </c>
      <c r="B89" s="1" t="s">
        <v>13</v>
      </c>
      <c r="C89" s="4" t="s">
        <v>450</v>
      </c>
      <c r="D89" s="1" t="s">
        <v>451</v>
      </c>
      <c r="E89" s="1" t="s">
        <v>452</v>
      </c>
      <c r="F89" s="4" t="s">
        <v>17</v>
      </c>
      <c r="G89" s="1" t="s">
        <v>18</v>
      </c>
      <c r="H89" s="1" t="s">
        <v>19</v>
      </c>
      <c r="I89" s="1" t="s">
        <v>20</v>
      </c>
      <c r="J89" s="1" t="s">
        <v>453</v>
      </c>
      <c r="K89" s="1" t="s">
        <v>22</v>
      </c>
      <c r="L89" s="1" t="str">
        <f>HYPERLINK("https://files.afu.se/Downloads/Transcripts/OBDM%20(Mike%20and%20Joe)/2022 01 02 - OBDM VIDEOS - Hybrid Super Soldiers   Humanzee_Ldo4SiaqPsk - transcript (automated).pdf","Transcript Link")</f>
        <v>Transcript Link</v>
      </c>
      <c r="M89" s="2" t="str">
        <f>HYPERLINK("https://files.afu.se/Downloads/Transcripts/OBDM%20(Mike%20and%20Joe)/2022 01 02 - OBDM VIDEOS - Hybrid Super Soldiers   Humanzee_Ldo4SiaqPsk - transcript (automated).pdf","Transcript Link")</f>
        <v>Transcript Link</v>
      </c>
    </row>
    <row r="90" ht="409.5" spans="1:13">
      <c r="A90" s="1" t="s">
        <v>454</v>
      </c>
      <c r="B90" s="1" t="s">
        <v>13</v>
      </c>
      <c r="C90" s="4" t="s">
        <v>455</v>
      </c>
      <c r="D90" s="1" t="s">
        <v>456</v>
      </c>
      <c r="E90" s="1" t="s">
        <v>457</v>
      </c>
      <c r="F90" s="4" t="s">
        <v>17</v>
      </c>
      <c r="G90" s="1" t="s">
        <v>18</v>
      </c>
      <c r="H90" s="1" t="s">
        <v>19</v>
      </c>
      <c r="I90" s="1" t="s">
        <v>20</v>
      </c>
      <c r="J90" s="1" t="s">
        <v>458</v>
      </c>
      <c r="K90" s="1" t="s">
        <v>22</v>
      </c>
      <c r="L90" s="1" t="str">
        <f>HYPERLINK("https://files.afu.se/Downloads/Transcripts/OBDM%20(Mike%20and%20Joe)/2021 12 31 - OBDM VIDEOS - The World's Fair that never was_dmGrTt517I8 - transcript (automated).pdf","Transcript Link")</f>
        <v>Transcript Link</v>
      </c>
      <c r="M90" s="2" t="str">
        <f>HYPERLINK("https://files.afu.se/Downloads/Transcripts/OBDM%20(Mike%20and%20Joe)/2021 12 31 - OBDM VIDEOS - The World's Fair that never was_dmGrTt517I8 - transcript (automated).pdf","Transcript Link")</f>
        <v>Transcript Link</v>
      </c>
    </row>
    <row r="91" ht="409.5" spans="1:13">
      <c r="A91" s="1" t="s">
        <v>459</v>
      </c>
      <c r="B91" s="1" t="s">
        <v>13</v>
      </c>
      <c r="C91" s="4" t="s">
        <v>460</v>
      </c>
      <c r="D91" s="1" t="s">
        <v>461</v>
      </c>
      <c r="E91" s="1" t="s">
        <v>462</v>
      </c>
      <c r="F91" s="4" t="s">
        <v>17</v>
      </c>
      <c r="G91" s="1" t="s">
        <v>18</v>
      </c>
      <c r="H91" s="1" t="s">
        <v>19</v>
      </c>
      <c r="I91" s="1" t="s">
        <v>20</v>
      </c>
      <c r="J91" s="1" t="s">
        <v>463</v>
      </c>
      <c r="K91" s="1" t="s">
        <v>22</v>
      </c>
      <c r="L91" s="1" t="str">
        <f>HYPERLINK("https://files.afu.se/Downloads/Transcripts/OBDM%20(Mike%20and%20Joe)/2021 12 16 - OBDM VIDEOS - Psychic Bigfoot, UFOs and Portals_If0OcmS9c3U - transcript (automated).pdf","Transcript Link")</f>
        <v>Transcript Link</v>
      </c>
      <c r="M91" s="2" t="str">
        <f>HYPERLINK("https://files.afu.se/Downloads/Transcripts/OBDM%20(Mike%20and%20Joe)/2021 12 16 - OBDM VIDEOS - Psychic Bigfoot, UFOs and Portals_If0OcmS9c3U - transcript (automated).pdf","Transcript Link")</f>
        <v>Transcript Link</v>
      </c>
    </row>
    <row r="92" ht="409.5" spans="1:13">
      <c r="A92" s="1" t="s">
        <v>464</v>
      </c>
      <c r="B92" s="1" t="s">
        <v>13</v>
      </c>
      <c r="C92" s="4" t="s">
        <v>465</v>
      </c>
      <c r="D92" s="1" t="s">
        <v>466</v>
      </c>
      <c r="E92" s="1" t="s">
        <v>467</v>
      </c>
      <c r="F92" s="4" t="s">
        <v>17</v>
      </c>
      <c r="G92" s="1" t="s">
        <v>18</v>
      </c>
      <c r="H92" s="1" t="s">
        <v>19</v>
      </c>
      <c r="I92" s="1" t="s">
        <v>20</v>
      </c>
      <c r="J92" s="1" t="s">
        <v>468</v>
      </c>
      <c r="K92" s="1" t="s">
        <v>22</v>
      </c>
      <c r="L92" s="1" t="str">
        <f>HYPERLINK("https://files.afu.se/Downloads/Transcripts/OBDM%20(Mike%20and%20Joe)/2021 12 07 - OBDM VIDEOS - UFO News_c2s7XOKWsSQ - transcript (automated).pdf","Transcript Link")</f>
        <v>Transcript Link</v>
      </c>
      <c r="M92" s="2" t="str">
        <f>HYPERLINK("https://files.afu.se/Downloads/Transcripts/OBDM%20(Mike%20and%20Joe)/2021 12 07 - OBDM VIDEOS - UFO News_c2s7XOKWsSQ - transcript (automated).pdf","Transcript Link")</f>
        <v>Transcript Link</v>
      </c>
    </row>
    <row r="93" ht="409.5" spans="1:13">
      <c r="A93" s="1" t="s">
        <v>469</v>
      </c>
      <c r="B93" s="1" t="s">
        <v>13</v>
      </c>
      <c r="C93" s="4" t="s">
        <v>470</v>
      </c>
      <c r="D93" s="1" t="s">
        <v>471</v>
      </c>
      <c r="E93" s="1" t="s">
        <v>472</v>
      </c>
      <c r="F93" s="4" t="s">
        <v>17</v>
      </c>
      <c r="G93" s="1" t="s">
        <v>18</v>
      </c>
      <c r="H93" s="1" t="s">
        <v>19</v>
      </c>
      <c r="I93" s="1" t="s">
        <v>20</v>
      </c>
      <c r="J93" s="1" t="s">
        <v>473</v>
      </c>
      <c r="K93" s="1" t="s">
        <v>22</v>
      </c>
      <c r="L93" s="1" t="str">
        <f>HYPERLINK("https://files.afu.se/Downloads/Transcripts/OBDM%20(Mike%20and%20Joe)/2021 12 06 - OBDM VIDEOS - The Robot Take Over_4wSzoLeUZj8 - transcript (automated).pdf","Transcript Link")</f>
        <v>Transcript Link</v>
      </c>
      <c r="M93" s="2" t="str">
        <f>HYPERLINK("https://files.afu.se/Downloads/Transcripts/OBDM%20(Mike%20and%20Joe)/2021 12 06 - OBDM VIDEOS - The Robot Take Over_4wSzoLeUZj8 - transcript (automated).pdf","Transcript Link")</f>
        <v>Transcript Link</v>
      </c>
    </row>
    <row r="94" ht="409.5" spans="1:13">
      <c r="A94" s="1" t="s">
        <v>474</v>
      </c>
      <c r="B94" s="1" t="s">
        <v>13</v>
      </c>
      <c r="C94" s="4" t="s">
        <v>475</v>
      </c>
      <c r="D94" s="1" t="s">
        <v>476</v>
      </c>
      <c r="E94" s="1" t="s">
        <v>477</v>
      </c>
      <c r="F94" s="4" t="s">
        <v>17</v>
      </c>
      <c r="G94" s="1" t="s">
        <v>18</v>
      </c>
      <c r="H94" s="1" t="s">
        <v>19</v>
      </c>
      <c r="I94" s="1" t="s">
        <v>20</v>
      </c>
      <c r="J94" s="1" t="s">
        <v>478</v>
      </c>
      <c r="K94" s="1" t="s">
        <v>22</v>
      </c>
      <c r="L94" s="1" t="str">
        <f>HYPERLINK("https://files.afu.se/Downloads/Transcripts/OBDM%20(Mike%20and%20Joe)/2021 11 29 - OBDM VIDEOS - John Keel Predictions for the Year 2000_WAK16Wox2Es - transcript (automated).pdf","Transcript Link")</f>
        <v>Transcript Link</v>
      </c>
      <c r="M94" s="2" t="str">
        <f>HYPERLINK("https://files.afu.se/Downloads/Transcripts/OBDM%20(Mike%20and%20Joe)/2021 11 29 - OBDM VIDEOS - John Keel Predictions for the Year 2000_WAK16Wox2Es - transcript (automated).pdf","Transcript Link")</f>
        <v>Transcript Link</v>
      </c>
    </row>
    <row r="95" ht="345" spans="1:13">
      <c r="A95" s="1" t="s">
        <v>479</v>
      </c>
      <c r="B95" s="1" t="s">
        <v>13</v>
      </c>
      <c r="C95" s="4" t="s">
        <v>480</v>
      </c>
      <c r="D95" s="1" t="s">
        <v>481</v>
      </c>
      <c r="E95" s="1" t="s">
        <v>482</v>
      </c>
      <c r="F95" s="4" t="s">
        <v>17</v>
      </c>
      <c r="G95" s="1" t="s">
        <v>18</v>
      </c>
      <c r="H95" s="1" t="s">
        <v>19</v>
      </c>
      <c r="I95" s="1" t="s">
        <v>20</v>
      </c>
      <c r="J95" s="1" t="s">
        <v>483</v>
      </c>
      <c r="K95" s="1" t="s">
        <v>22</v>
      </c>
      <c r="L95" s="1" t="str">
        <f>HYPERLINK("https://files.afu.se/Downloads/Transcripts/OBDM%20(Mike%20and%20Joe)/2021 11 28 - OBDM VIDEOS - Pentagon Office of UFOs_-f41HNeP0n4 - transcript (automated).pdf","Transcript Link")</f>
        <v>Transcript Link</v>
      </c>
      <c r="M95" s="2" t="str">
        <f>HYPERLINK("https://files.afu.se/Downloads/Transcripts/OBDM%20(Mike%20and%20Joe)/2021 11 28 - OBDM VIDEOS - Pentagon Office of UFOs_-f41HNeP0n4 - transcript (automated).pdf","Transcript Link")</f>
        <v>Transcript Link</v>
      </c>
    </row>
    <row r="96" ht="409.5" spans="1:13">
      <c r="A96" s="1" t="s">
        <v>484</v>
      </c>
      <c r="B96" s="1" t="s">
        <v>13</v>
      </c>
      <c r="C96" s="4" t="s">
        <v>485</v>
      </c>
      <c r="D96" s="1" t="s">
        <v>486</v>
      </c>
      <c r="E96" s="1" t="s">
        <v>487</v>
      </c>
      <c r="F96" s="4" t="s">
        <v>17</v>
      </c>
      <c r="G96" s="1" t="s">
        <v>18</v>
      </c>
      <c r="H96" s="1" t="s">
        <v>19</v>
      </c>
      <c r="I96" s="1" t="s">
        <v>20</v>
      </c>
      <c r="J96" s="1" t="s">
        <v>488</v>
      </c>
      <c r="K96" s="1" t="s">
        <v>22</v>
      </c>
      <c r="L96" s="1" t="str">
        <f>HYPERLINK("https://files.afu.se/Downloads/Transcripts/OBDM%20(Mike%20and%20Joe)/2021 11 26 - OBDM VIDEOS - Bigfoot attacks trailer   Dogman in Australia_Lmivhh2Vi-Y - transcript (automated).pdf","Transcript Link")</f>
        <v>Transcript Link</v>
      </c>
      <c r="M96" s="2" t="str">
        <f>HYPERLINK("https://files.afu.se/Downloads/Transcripts/OBDM%20(Mike%20and%20Joe)/2021 11 26 - OBDM VIDEOS - Bigfoot attacks trailer   Dogman in Australia_Lmivhh2Vi-Y - transcript (automated).pdf","Transcript Link")</f>
        <v>Transcript Link</v>
      </c>
    </row>
    <row r="97" ht="409.5" spans="1:13">
      <c r="A97" s="1" t="s">
        <v>489</v>
      </c>
      <c r="B97" s="1" t="s">
        <v>13</v>
      </c>
      <c r="C97" s="4" t="s">
        <v>490</v>
      </c>
      <c r="D97" s="1" t="s">
        <v>491</v>
      </c>
      <c r="E97" s="1" t="s">
        <v>492</v>
      </c>
      <c r="F97" s="4" t="s">
        <v>17</v>
      </c>
      <c r="G97" s="1" t="s">
        <v>18</v>
      </c>
      <c r="H97" s="1" t="s">
        <v>19</v>
      </c>
      <c r="I97" s="1" t="s">
        <v>20</v>
      </c>
      <c r="J97" s="1" t="s">
        <v>493</v>
      </c>
      <c r="K97" s="1" t="s">
        <v>22</v>
      </c>
      <c r="L97" s="1" t="str">
        <f>HYPERLINK("https://files.afu.se/Downloads/Transcripts/OBDM%20(Mike%20and%20Joe)/2021 11 23 - OBDM VIDEOS - Man eats too much food at buffet. China tries to stop him._zqfPyhXqBtU - transcript (automated).pdf","Transcript Link")</f>
        <v>Transcript Link</v>
      </c>
      <c r="M97" s="2" t="str">
        <f>HYPERLINK("https://files.afu.se/Downloads/Transcripts/OBDM%20(Mike%20and%20Joe)/2021 11 23 - OBDM VIDEOS - Man eats too much food at buffet. China tries to stop him._zqfPyhXqBtU - transcript (automated).pdf","Transcript Link")</f>
        <v>Transcript Link</v>
      </c>
    </row>
    <row r="98" ht="409.5" spans="1:13">
      <c r="A98" s="1" t="s">
        <v>494</v>
      </c>
      <c r="B98" s="1" t="s">
        <v>13</v>
      </c>
      <c r="C98" s="4" t="s">
        <v>495</v>
      </c>
      <c r="D98" s="1" t="s">
        <v>496</v>
      </c>
      <c r="E98" s="1" t="s">
        <v>497</v>
      </c>
      <c r="F98" s="4" t="s">
        <v>17</v>
      </c>
      <c r="G98" s="1" t="s">
        <v>18</v>
      </c>
      <c r="H98" s="1" t="s">
        <v>19</v>
      </c>
      <c r="I98" s="1" t="s">
        <v>20</v>
      </c>
      <c r="J98" s="1" t="s">
        <v>498</v>
      </c>
      <c r="K98" s="1" t="s">
        <v>22</v>
      </c>
      <c r="L98" s="1" t="str">
        <f>HYPERLINK("https://files.afu.se/Downloads/Transcripts/OBDM%20(Mike%20and%20Joe)/2021 11 22 - OBDM VIDEOS - Brown Friday. Everything you need to know to prepare_Ba4PAOiC2BI - transcript (automated).pdf","Transcript Link")</f>
        <v>Transcript Link</v>
      </c>
      <c r="M98" s="2" t="str">
        <f>HYPERLINK("https://files.afu.se/Downloads/Transcripts/OBDM%20(Mike%20and%20Joe)/2021 11 22 - OBDM VIDEOS - Brown Friday. Everything you need to know to prepare_Ba4PAOiC2BI - transcript (automated).pdf","Transcript Link")</f>
        <v>Transcript Link</v>
      </c>
    </row>
    <row r="99" ht="409.5" spans="1:13">
      <c r="A99" s="1" t="s">
        <v>499</v>
      </c>
      <c r="B99" s="1" t="s">
        <v>13</v>
      </c>
      <c r="C99" s="4" t="s">
        <v>500</v>
      </c>
      <c r="D99" s="1" t="s">
        <v>501</v>
      </c>
      <c r="E99" s="1" t="s">
        <v>502</v>
      </c>
      <c r="F99" s="4" t="s">
        <v>17</v>
      </c>
      <c r="G99" s="1" t="s">
        <v>18</v>
      </c>
      <c r="H99" s="1" t="s">
        <v>19</v>
      </c>
      <c r="I99" s="1" t="s">
        <v>20</v>
      </c>
      <c r="J99" s="1" t="s">
        <v>503</v>
      </c>
      <c r="K99" s="1" t="s">
        <v>22</v>
      </c>
      <c r="L99" s="1" t="str">
        <f>HYPERLINK("https://files.afu.se/Downloads/Transcripts/OBDM%20(Mike%20and%20Joe)/2021 11 21 - OBDM VIDEOS - Subway Tuna Lawsuit and woman throws money at a lion._7oz_8IY0AKg - transcript (automated).pdf","Transcript Link")</f>
        <v>Transcript Link</v>
      </c>
      <c r="M99" s="2" t="str">
        <f>HYPERLINK("https://files.afu.se/Downloads/Transcripts/OBDM%20(Mike%20and%20Joe)/2021 11 21 - OBDM VIDEOS - Subway Tuna Lawsuit and woman throws money at a lion._7oz_8IY0AKg - transcript (automated).pdf","Transcript Link")</f>
        <v>Transcript Link</v>
      </c>
    </row>
    <row r="100" ht="330" spans="1:13">
      <c r="A100" s="1" t="s">
        <v>504</v>
      </c>
      <c r="B100" s="1" t="s">
        <v>13</v>
      </c>
      <c r="C100" s="4" t="s">
        <v>505</v>
      </c>
      <c r="D100" s="1" t="s">
        <v>506</v>
      </c>
      <c r="E100" s="1" t="s">
        <v>507</v>
      </c>
      <c r="F100" s="4" t="s">
        <v>17</v>
      </c>
      <c r="G100" s="1" t="s">
        <v>18</v>
      </c>
      <c r="H100" s="1" t="s">
        <v>19</v>
      </c>
      <c r="I100" s="1" t="s">
        <v>20</v>
      </c>
      <c r="J100" s="1" t="s">
        <v>508</v>
      </c>
      <c r="K100" s="1" t="s">
        <v>22</v>
      </c>
      <c r="L100" s="1" t="str">
        <f>HYPERLINK("https://files.afu.se/Downloads/Transcripts/OBDM%20(Mike%20and%20Joe)/2021 11 17 - OBDM VIDEOS - Martian Space Ketchup_hI9lzxyBDGE - transcript (automated).pdf","Transcript Link")</f>
        <v>Transcript Link</v>
      </c>
      <c r="M100" s="2" t="str">
        <f>HYPERLINK("https://files.afu.se/Downloads/Transcripts/OBDM%20(Mike%20and%20Joe)/2021 11 17 - OBDM VIDEOS - Martian Space Ketchup_hI9lzxyBDGE - transcript (automated).pdf","Transcript Link")</f>
        <v>Transcript Link</v>
      </c>
    </row>
    <row r="101" ht="360" spans="1:13">
      <c r="A101" s="1" t="s">
        <v>509</v>
      </c>
      <c r="B101" s="1" t="s">
        <v>13</v>
      </c>
      <c r="C101" s="4" t="s">
        <v>510</v>
      </c>
      <c r="D101" s="1" t="s">
        <v>511</v>
      </c>
      <c r="E101" s="1" t="s">
        <v>512</v>
      </c>
      <c r="F101" s="4" t="s">
        <v>17</v>
      </c>
      <c r="G101" s="1" t="s">
        <v>18</v>
      </c>
      <c r="H101" s="1" t="s">
        <v>19</v>
      </c>
      <c r="I101" s="1" t="s">
        <v>20</v>
      </c>
      <c r="J101" s="1" t="s">
        <v>513</v>
      </c>
      <c r="K101" s="1" t="s">
        <v>22</v>
      </c>
      <c r="L101" s="1" t="str">
        <f>HYPERLINK("https://files.afu.se/Downloads/Transcripts/OBDM%20(Mike%20and%20Joe)/2021 11 16 - OBDM VIDEOS - Christmas in a can_VcQed6I7xx0 - transcript (automated).pdf","Transcript Link")</f>
        <v>Transcript Link</v>
      </c>
      <c r="M101" s="2" t="str">
        <f>HYPERLINK("https://files.afu.se/Downloads/Transcripts/OBDM%20(Mike%20and%20Joe)/2021 11 16 - OBDM VIDEOS - Christmas in a can_VcQed6I7xx0 - transcript (automated).pdf","Transcript Link")</f>
        <v>Transcript Link</v>
      </c>
    </row>
    <row r="102" ht="345" spans="1:13">
      <c r="A102" s="1" t="s">
        <v>514</v>
      </c>
      <c r="B102" s="1" t="s">
        <v>13</v>
      </c>
      <c r="C102" s="4" t="s">
        <v>515</v>
      </c>
      <c r="D102" s="1" t="s">
        <v>516</v>
      </c>
      <c r="E102" s="1" t="s">
        <v>517</v>
      </c>
      <c r="F102" s="4" t="s">
        <v>17</v>
      </c>
      <c r="G102" s="1" t="s">
        <v>18</v>
      </c>
      <c r="H102" s="1" t="s">
        <v>19</v>
      </c>
      <c r="I102" s="1" t="s">
        <v>20</v>
      </c>
      <c r="J102" s="1" t="s">
        <v>518</v>
      </c>
      <c r="K102" s="1" t="s">
        <v>22</v>
      </c>
      <c r="L102" s="1" t="str">
        <f>HYPERLINK("https://files.afu.se/Downloads/Transcripts/OBDM%20(Mike%20and%20Joe)/2021 11 15 - OBDM VIDEOS - The Simulated Reality. Is Reality Real  Really._caKu4d2PNSU - transcript (automated).pdf","Transcript Link")</f>
        <v>Transcript Link</v>
      </c>
      <c r="M102" s="2" t="str">
        <f>HYPERLINK("https://files.afu.se/Downloads/Transcripts/OBDM%20(Mike%20and%20Joe)/2021 11 15 - OBDM VIDEOS - The Simulated Reality. Is Reality Real  Really._caKu4d2PNSU - transcript (automated).pdf","Transcript Link")</f>
        <v>Transcript Link</v>
      </c>
    </row>
    <row r="103" ht="345" spans="1:13">
      <c r="A103" s="1" t="s">
        <v>519</v>
      </c>
      <c r="B103" s="1" t="s">
        <v>13</v>
      </c>
      <c r="C103" s="4" t="s">
        <v>520</v>
      </c>
      <c r="D103" s="1" t="s">
        <v>521</v>
      </c>
      <c r="E103" s="1" t="s">
        <v>522</v>
      </c>
      <c r="F103" s="4" t="s">
        <v>17</v>
      </c>
      <c r="G103" s="1" t="s">
        <v>18</v>
      </c>
      <c r="H103" s="1" t="s">
        <v>19</v>
      </c>
      <c r="I103" s="1" t="s">
        <v>20</v>
      </c>
      <c r="J103" s="1" t="s">
        <v>523</v>
      </c>
      <c r="K103" s="1" t="s">
        <v>22</v>
      </c>
      <c r="L103" s="1" t="str">
        <f>HYPERLINK("https://files.afu.se/Downloads/Transcripts/OBDM%20(Mike%20and%20Joe)/2021 11 14 - OBDM VIDEOS - Captain Baked Beans_BVNBRYDhgGg - transcript (automated).pdf","Transcript Link")</f>
        <v>Transcript Link</v>
      </c>
      <c r="M103" s="2" t="str">
        <f>HYPERLINK("https://files.afu.se/Downloads/Transcripts/OBDM%20(Mike%20and%20Joe)/2021 11 14 - OBDM VIDEOS - Captain Baked Beans_BVNBRYDhgGg - transcript (automated).pdf","Transcript Link")</f>
        <v>Transcript Link</v>
      </c>
    </row>
    <row r="104" ht="135" spans="1:13">
      <c r="A104" s="1" t="s">
        <v>524</v>
      </c>
      <c r="B104" s="1" t="s">
        <v>13</v>
      </c>
      <c r="C104" s="4" t="s">
        <v>525</v>
      </c>
      <c r="D104" s="1" t="s">
        <v>526</v>
      </c>
      <c r="E104" s="1" t="s">
        <v>527</v>
      </c>
      <c r="F104" s="4" t="s">
        <v>17</v>
      </c>
      <c r="G104" s="1" t="s">
        <v>18</v>
      </c>
      <c r="H104" s="1" t="s">
        <v>19</v>
      </c>
      <c r="I104" s="1" t="s">
        <v>20</v>
      </c>
      <c r="J104" s="1" t="s">
        <v>528</v>
      </c>
      <c r="K104" s="1" t="s">
        <v>22</v>
      </c>
      <c r="L104" s="1" t="str">
        <f>HYPERLINK("https://files.afu.se/Downloads/Transcripts/OBDM%20(Mike%20and%20Joe)/2021 10 19 - OBDM VIDEOS - Asteroid Attacks Woman and Blowing Up Space Rocks_bM14gtDLTZE - transcript (automated).pdf","Transcript Link")</f>
        <v>Transcript Link</v>
      </c>
      <c r="M104" s="2" t="str">
        <f>HYPERLINK("https://files.afu.se/Downloads/Transcripts/OBDM%20(Mike%20and%20Joe)/2021 10 19 - OBDM VIDEOS - Asteroid Attacks Woman and Blowing Up Space Rocks_bM14gtDLTZE - transcript (automated).pdf","Transcript Link")</f>
        <v>Transcript Link</v>
      </c>
    </row>
    <row r="105" ht="409.5" spans="1:13">
      <c r="A105" s="1" t="s">
        <v>529</v>
      </c>
      <c r="B105" s="1" t="s">
        <v>13</v>
      </c>
      <c r="C105" s="4" t="s">
        <v>530</v>
      </c>
      <c r="D105" s="1" t="s">
        <v>531</v>
      </c>
      <c r="E105" s="1" t="s">
        <v>532</v>
      </c>
      <c r="F105" s="4" t="s">
        <v>17</v>
      </c>
      <c r="G105" s="1" t="s">
        <v>18</v>
      </c>
      <c r="H105" s="1" t="s">
        <v>19</v>
      </c>
      <c r="I105" s="1" t="s">
        <v>20</v>
      </c>
      <c r="J105" s="1" t="s">
        <v>533</v>
      </c>
      <c r="K105" s="1" t="s">
        <v>22</v>
      </c>
      <c r="L105" s="1" t="str">
        <f>HYPERLINK("https://files.afu.se/Downloads/Transcripts/OBDM%20(Mike%20and%20Joe)/2021 10 18 - OBDM VIDEOS - Einstein and the Roswell Aliens_vFrcWkefMgQ - transcript (automated).pdf","Transcript Link")</f>
        <v>Transcript Link</v>
      </c>
      <c r="M105" s="2" t="str">
        <f>HYPERLINK("https://files.afu.se/Downloads/Transcripts/OBDM%20(Mike%20and%20Joe)/2021 10 18 - OBDM VIDEOS - Einstein and the Roswell Aliens_vFrcWkefMgQ - transcript (automated).pdf","Transcript Link")</f>
        <v>Transcript Link</v>
      </c>
    </row>
    <row r="106" ht="135" spans="1:13">
      <c r="A106" s="1" t="s">
        <v>534</v>
      </c>
      <c r="B106" s="1" t="s">
        <v>13</v>
      </c>
      <c r="C106" s="4" t="s">
        <v>535</v>
      </c>
      <c r="D106" s="1" t="s">
        <v>536</v>
      </c>
      <c r="E106" s="1" t="s">
        <v>537</v>
      </c>
      <c r="F106" s="4" t="s">
        <v>17</v>
      </c>
      <c r="G106" s="1" t="s">
        <v>18</v>
      </c>
      <c r="H106" s="1" t="s">
        <v>19</v>
      </c>
      <c r="I106" s="1" t="s">
        <v>20</v>
      </c>
      <c r="J106" s="1" t="s">
        <v>538</v>
      </c>
      <c r="K106" s="1" t="s">
        <v>22</v>
      </c>
      <c r="L106" s="1" t="str">
        <f>HYPERLINK("https://files.afu.se/Downloads/Transcripts/OBDM%20(Mike%20and%20Joe)/2021 10 12 - OBDM VIDEOS - Ghost Stories from Reddit_1-X7atX5n0g - transcript (automated).pdf","Transcript Link")</f>
        <v>Transcript Link</v>
      </c>
      <c r="M106" s="2" t="str">
        <f>HYPERLINK("https://files.afu.se/Downloads/Transcripts/OBDM%20(Mike%20and%20Joe)/2021 10 12 - OBDM VIDEOS - Ghost Stories from Reddit_1-X7atX5n0g - transcript (automated).pdf","Transcript Link")</f>
        <v>Transcript Link</v>
      </c>
    </row>
    <row r="107" ht="409.5" spans="1:13">
      <c r="A107" s="1" t="s">
        <v>539</v>
      </c>
      <c r="B107" s="1" t="s">
        <v>13</v>
      </c>
      <c r="C107" s="4" t="s">
        <v>540</v>
      </c>
      <c r="D107" s="1" t="s">
        <v>541</v>
      </c>
      <c r="E107" s="1" t="s">
        <v>542</v>
      </c>
      <c r="F107" s="4" t="s">
        <v>17</v>
      </c>
      <c r="G107" s="1" t="s">
        <v>18</v>
      </c>
      <c r="H107" s="1" t="s">
        <v>19</v>
      </c>
      <c r="I107" s="1" t="s">
        <v>20</v>
      </c>
      <c r="J107" s="1" t="s">
        <v>543</v>
      </c>
      <c r="K107" s="1" t="s">
        <v>22</v>
      </c>
      <c r="L107" s="1" t="str">
        <f>HYPERLINK("https://files.afu.se/Downloads/Transcripts/OBDM%20(Mike%20and%20Joe)/2021 10 11 - OBDM VIDEOS - US Submarine hit UFO or something_Ht7fz98R1DM - transcript (automated).pdf","Transcript Link")</f>
        <v>Transcript Link</v>
      </c>
      <c r="M107" s="2" t="str">
        <f>HYPERLINK("https://files.afu.se/Downloads/Transcripts/OBDM%20(Mike%20and%20Joe)/2021 10 11 - OBDM VIDEOS - US Submarine hit UFO or something_Ht7fz98R1DM - transcript (automated).pdf","Transcript Link")</f>
        <v>Transcript Link</v>
      </c>
    </row>
    <row r="108" ht="315" spans="1:13">
      <c r="A108" s="1" t="s">
        <v>544</v>
      </c>
      <c r="B108" s="1" t="s">
        <v>13</v>
      </c>
      <c r="C108" s="4" t="s">
        <v>545</v>
      </c>
      <c r="D108" s="1" t="s">
        <v>546</v>
      </c>
      <c r="E108" s="1" t="s">
        <v>547</v>
      </c>
      <c r="F108" s="4" t="s">
        <v>17</v>
      </c>
      <c r="G108" s="1" t="s">
        <v>18</v>
      </c>
      <c r="H108" s="1" t="s">
        <v>19</v>
      </c>
      <c r="I108" s="1" t="s">
        <v>20</v>
      </c>
      <c r="J108" s="1" t="s">
        <v>548</v>
      </c>
      <c r="K108" s="1" t="s">
        <v>22</v>
      </c>
      <c r="L108" s="1" t="str">
        <f>HYPERLINK("https://files.afu.se/Downloads/Transcripts/OBDM%20(Mike%20and%20Joe)/2021 10 05 - OBDM VIDEOS - William Shatner is going to space_1EmtiASFygA - transcript (automated).pdf","Transcript Link")</f>
        <v>Transcript Link</v>
      </c>
      <c r="M108" s="2" t="str">
        <f>HYPERLINK("https://files.afu.se/Downloads/Transcripts/OBDM%20(Mike%20and%20Joe)/2021 10 05 - OBDM VIDEOS - William Shatner is going to space_1EmtiASFygA - transcript (automated).pdf","Transcript Link")</f>
        <v>Transcript Link</v>
      </c>
    </row>
    <row r="109" ht="135" spans="1:13">
      <c r="A109" s="1" t="s">
        <v>549</v>
      </c>
      <c r="B109" s="1" t="s">
        <v>13</v>
      </c>
      <c r="C109" s="4" t="s">
        <v>550</v>
      </c>
      <c r="D109" s="1" t="s">
        <v>551</v>
      </c>
      <c r="E109" s="1" t="s">
        <v>552</v>
      </c>
      <c r="F109" s="4" t="s">
        <v>17</v>
      </c>
      <c r="G109" s="1" t="s">
        <v>18</v>
      </c>
      <c r="H109" s="1" t="s">
        <v>19</v>
      </c>
      <c r="I109" s="1" t="s">
        <v>20</v>
      </c>
      <c r="J109" s="1" t="s">
        <v>553</v>
      </c>
      <c r="K109" s="1" t="s">
        <v>22</v>
      </c>
      <c r="L109" s="1" t="str">
        <f>HYPERLINK("https://files.afu.se/Downloads/Transcripts/OBDM%20(Mike%20and%20Joe)/2021 10 03 - OBDM VIDEOS - The Nature of UFOs_tJDf5g_ePDU - transcript (automated).pdf","Transcript Link")</f>
        <v>Transcript Link</v>
      </c>
      <c r="M109" s="2" t="str">
        <f>HYPERLINK("https://files.afu.se/Downloads/Transcripts/OBDM%20(Mike%20and%20Joe)/2021 10 03 - OBDM VIDEOS - The Nature of UFOs_tJDf5g_ePDU - transcript (automated).pdf","Transcript Link")</f>
        <v>Transcript Link</v>
      </c>
    </row>
    <row r="110" ht="330" spans="1:13">
      <c r="A110" s="1" t="s">
        <v>554</v>
      </c>
      <c r="B110" s="1" t="s">
        <v>13</v>
      </c>
      <c r="C110" s="4" t="s">
        <v>555</v>
      </c>
      <c r="D110" s="1" t="s">
        <v>556</v>
      </c>
      <c r="E110" s="1" t="s">
        <v>557</v>
      </c>
      <c r="F110" s="4" t="s">
        <v>17</v>
      </c>
      <c r="G110" s="1" t="s">
        <v>18</v>
      </c>
      <c r="H110" s="1" t="s">
        <v>19</v>
      </c>
      <c r="I110" s="1" t="s">
        <v>20</v>
      </c>
      <c r="J110" s="1" t="s">
        <v>558</v>
      </c>
      <c r="K110" s="1" t="s">
        <v>22</v>
      </c>
      <c r="L110" s="1" t="str">
        <f>HYPERLINK("https://files.afu.se/Downloads/Transcripts/OBDM%20(Mike%20and%20Joe)/2021 09 27 - OBDM VIDEOS - The Rougarou   Skinwalkers, Dogmen and Werewolves_DaBx9bHOH30 - transcript (automated).pdf","Transcript Link")</f>
        <v>Transcript Link</v>
      </c>
      <c r="M110" s="2" t="str">
        <f>HYPERLINK("https://files.afu.se/Downloads/Transcripts/OBDM%20(Mike%20and%20Joe)/2021 09 27 - OBDM VIDEOS - The Rougarou   Skinwalkers, Dogmen and Werewolves_DaBx9bHOH30 - transcript (automated).pdf","Transcript Link")</f>
        <v>Transcript Link</v>
      </c>
    </row>
    <row r="111" ht="135" spans="1:13">
      <c r="A111" s="1" t="s">
        <v>559</v>
      </c>
      <c r="B111" s="1" t="s">
        <v>13</v>
      </c>
      <c r="C111" s="4" t="s">
        <v>560</v>
      </c>
      <c r="D111" s="1" t="s">
        <v>561</v>
      </c>
      <c r="E111" s="1" t="s">
        <v>562</v>
      </c>
      <c r="F111" s="4" t="s">
        <v>17</v>
      </c>
      <c r="G111" s="1" t="s">
        <v>18</v>
      </c>
      <c r="H111" s="1" t="s">
        <v>19</v>
      </c>
      <c r="I111" s="1" t="s">
        <v>20</v>
      </c>
      <c r="J111" s="1" t="s">
        <v>563</v>
      </c>
      <c r="K111" s="1" t="s">
        <v>22</v>
      </c>
      <c r="L111" s="1" t="str">
        <f>HYPERLINK("https://files.afu.se/Downloads/Transcripts/OBDM%20(Mike%20and%20Joe)/2021 09 26 - OBDM VIDEOS - Del Taco App and the crazy naked guy who really wants taco sauce_OuL442FVHhk - transcript (automated).pdf","Transcript Link")</f>
        <v>Transcript Link</v>
      </c>
      <c r="M111" s="2" t="str">
        <f>HYPERLINK("https://files.afu.se/Downloads/Transcripts/OBDM%20(Mike%20and%20Joe)/2021 09 26 - OBDM VIDEOS - Del Taco App and the crazy naked guy who really wants taco sauce_OuL442FVHhk - transcript (automated).pdf","Transcript Link")</f>
        <v>Transcript Link</v>
      </c>
    </row>
    <row r="112" ht="135" spans="1:13">
      <c r="A112" s="1" t="s">
        <v>564</v>
      </c>
      <c r="B112" s="1" t="s">
        <v>13</v>
      </c>
      <c r="C112" s="4" t="s">
        <v>565</v>
      </c>
      <c r="D112" s="1" t="s">
        <v>566</v>
      </c>
      <c r="E112" s="1" t="s">
        <v>567</v>
      </c>
      <c r="F112" s="4" t="s">
        <v>17</v>
      </c>
      <c r="G112" s="1" t="s">
        <v>18</v>
      </c>
      <c r="H112" s="1" t="s">
        <v>19</v>
      </c>
      <c r="I112" s="1" t="s">
        <v>20</v>
      </c>
      <c r="J112" s="1" t="s">
        <v>568</v>
      </c>
      <c r="K112" s="1" t="s">
        <v>22</v>
      </c>
      <c r="L112" s="1" t="str">
        <f>HYPERLINK("https://files.afu.se/Downloads/Transcripts/OBDM%20(Mike%20and%20Joe)/2021 09 21 - OBDM VIDEOS - The Outlet Challenge and some Witch News_T4zWmKWb_iY - transcript (automated).pdf","Transcript Link")</f>
        <v>Transcript Link</v>
      </c>
      <c r="M112" s="2" t="str">
        <f>HYPERLINK("https://files.afu.se/Downloads/Transcripts/OBDM%20(Mike%20and%20Joe)/2021 09 21 - OBDM VIDEOS - The Outlet Challenge and some Witch News_T4zWmKWb_iY - transcript (automated).pdf","Transcript Link")</f>
        <v>Transcript Link</v>
      </c>
    </row>
    <row r="113" ht="405" spans="1:13">
      <c r="A113" s="1" t="s">
        <v>569</v>
      </c>
      <c r="B113" s="1" t="s">
        <v>13</v>
      </c>
      <c r="C113" s="4" t="s">
        <v>570</v>
      </c>
      <c r="D113" s="1" t="s">
        <v>571</v>
      </c>
      <c r="E113" s="1" t="s">
        <v>572</v>
      </c>
      <c r="F113" s="4" t="s">
        <v>17</v>
      </c>
      <c r="G113" s="1" t="s">
        <v>18</v>
      </c>
      <c r="H113" s="1" t="s">
        <v>19</v>
      </c>
      <c r="I113" s="1" t="s">
        <v>20</v>
      </c>
      <c r="J113" s="1" t="s">
        <v>573</v>
      </c>
      <c r="K113" s="1" t="s">
        <v>22</v>
      </c>
      <c r="L113" s="1" t="str">
        <f>HYPERLINK("https://files.afu.se/Downloads/Transcripts/OBDM%20(Mike%20and%20Joe)/2021 09 19 - OBDM VIDEOS - Taco Bell Subscriptions_d8aoRICqqXA - transcript (automated).pdf","Transcript Link")</f>
        <v>Transcript Link</v>
      </c>
      <c r="M113" s="2" t="str">
        <f>HYPERLINK("https://files.afu.se/Downloads/Transcripts/OBDM%20(Mike%20and%20Joe)/2021 09 19 - OBDM VIDEOS - Taco Bell Subscriptions_d8aoRICqqXA - transcript (automated).pdf","Transcript Link")</f>
        <v>Transcript Link</v>
      </c>
    </row>
    <row r="114" ht="390" spans="1:13">
      <c r="A114" s="1" t="s">
        <v>574</v>
      </c>
      <c r="B114" s="1" t="s">
        <v>13</v>
      </c>
      <c r="C114" s="4" t="s">
        <v>575</v>
      </c>
      <c r="D114" s="1" t="s">
        <v>576</v>
      </c>
      <c r="E114" s="1" t="s">
        <v>577</v>
      </c>
      <c r="F114" s="4" t="s">
        <v>17</v>
      </c>
      <c r="G114" s="1" t="s">
        <v>18</v>
      </c>
      <c r="H114" s="1" t="s">
        <v>19</v>
      </c>
      <c r="I114" s="1" t="s">
        <v>20</v>
      </c>
      <c r="J114" s="1" t="s">
        <v>578</v>
      </c>
      <c r="K114" s="1" t="s">
        <v>22</v>
      </c>
      <c r="L114" s="1" t="str">
        <f>HYPERLINK("https://files.afu.se/Downloads/Transcripts/OBDM%20(Mike%20and%20Joe)/2021 09 12 - OBDM VIDEOS - Taco Sauce News   The Sleepless Woman   Mystery Explosions in Tennessee_4HMKmyGv1x8 - transcript (automated).pdf","Transcript Link")</f>
        <v>Transcript Link</v>
      </c>
      <c r="M114" s="2" t="str">
        <f>HYPERLINK("https://files.afu.se/Downloads/Transcripts/OBDM%20(Mike%20and%20Joe)/2021 09 12 - OBDM VIDEOS - Taco Sauce News   The Sleepless Woman   Mystery Explosions in Tennessee_4HMKmyGv1x8 - transcript (automated).pdf","Transcript Link")</f>
        <v>Transcript Link</v>
      </c>
    </row>
    <row r="115" ht="315" spans="1:13">
      <c r="A115" s="1" t="s">
        <v>579</v>
      </c>
      <c r="B115" s="1" t="s">
        <v>13</v>
      </c>
      <c r="C115" s="4" t="s">
        <v>580</v>
      </c>
      <c r="D115" s="1" t="s">
        <v>581</v>
      </c>
      <c r="E115" s="1" t="s">
        <v>582</v>
      </c>
      <c r="F115" s="4" t="s">
        <v>17</v>
      </c>
      <c r="G115" s="1" t="s">
        <v>18</v>
      </c>
      <c r="H115" s="1" t="s">
        <v>19</v>
      </c>
      <c r="I115" s="1" t="s">
        <v>20</v>
      </c>
      <c r="J115" s="1" t="s">
        <v>583</v>
      </c>
      <c r="K115" s="1" t="s">
        <v>22</v>
      </c>
      <c r="L115" s="1" t="str">
        <f>HYPERLINK("https://files.afu.se/Downloads/Transcripts/OBDM%20(Mike%20and%20Joe)/2021 09 08 - OBDM VIDEOS - Demon can text you phone!_MK1-RNNkSy4 - transcript (automated).pdf","Transcript Link")</f>
        <v>Transcript Link</v>
      </c>
      <c r="M115" s="2" t="str">
        <f>HYPERLINK("https://files.afu.se/Downloads/Transcripts/OBDM%20(Mike%20and%20Joe)/2021 09 08 - OBDM VIDEOS - Demon can text you phone!_MK1-RNNkSy4 - transcript (automated).pdf","Transcript Link")</f>
        <v>Transcript Link</v>
      </c>
    </row>
    <row r="116" ht="135" spans="1:13">
      <c r="A116" s="1" t="s">
        <v>584</v>
      </c>
      <c r="B116" s="1" t="s">
        <v>13</v>
      </c>
      <c r="C116" s="4" t="s">
        <v>585</v>
      </c>
      <c r="D116" s="1" t="s">
        <v>586</v>
      </c>
      <c r="E116" s="1" t="s">
        <v>587</v>
      </c>
      <c r="F116" s="4" t="s">
        <v>17</v>
      </c>
      <c r="G116" s="1" t="s">
        <v>18</v>
      </c>
      <c r="H116" s="1" t="s">
        <v>19</v>
      </c>
      <c r="I116" s="1" t="s">
        <v>20</v>
      </c>
      <c r="J116" s="1" t="s">
        <v>588</v>
      </c>
      <c r="K116" s="1" t="s">
        <v>22</v>
      </c>
      <c r="L116" s="1" t="str">
        <f>HYPERLINK("https://files.afu.se/Downloads/Transcripts/OBDM%20(Mike%20and%20Joe)/2021 09 07 - OBDM VIDEOS - Steven Seagal is Beyond the Law_lI-2FbxXQKA - transcript (automated).pdf","Transcript Link")</f>
        <v>Transcript Link</v>
      </c>
      <c r="M116" s="2" t="str">
        <f>HYPERLINK("https://files.afu.se/Downloads/Transcripts/OBDM%20(Mike%20and%20Joe)/2021 09 07 - OBDM VIDEOS - Steven Seagal is Beyond the Law_lI-2FbxXQKA - transcript (automated).pdf","Transcript Link")</f>
        <v>Transcript Link</v>
      </c>
    </row>
    <row r="117" ht="135" spans="1:13">
      <c r="A117" s="1" t="s">
        <v>589</v>
      </c>
      <c r="B117" s="1" t="s">
        <v>13</v>
      </c>
      <c r="C117" s="4" t="s">
        <v>590</v>
      </c>
      <c r="D117" s="1" t="s">
        <v>591</v>
      </c>
      <c r="E117" s="1" t="s">
        <v>592</v>
      </c>
      <c r="F117" s="4" t="s">
        <v>17</v>
      </c>
      <c r="G117" s="1" t="s">
        <v>18</v>
      </c>
      <c r="H117" s="1" t="s">
        <v>19</v>
      </c>
      <c r="I117" s="1" t="s">
        <v>20</v>
      </c>
      <c r="J117" s="1" t="s">
        <v>593</v>
      </c>
      <c r="K117" s="1" t="s">
        <v>22</v>
      </c>
      <c r="L117" s="1" t="str">
        <f>HYPERLINK("https://files.afu.se/Downloads/Transcripts/OBDM%20(Mike%20and%20Joe)/2021 08 31 - OBDM VIDEOS - Bigfoot Game   Run Hide Die_a5pP-nH4NbQ - transcript (automated).pdf","Transcript Link")</f>
        <v>Transcript Link</v>
      </c>
      <c r="M117" s="2" t="str">
        <f>HYPERLINK("https://files.afu.se/Downloads/Transcripts/OBDM%20(Mike%20and%20Joe)/2021 08 31 - OBDM VIDEOS - Bigfoot Game   Run Hide Die_a5pP-nH4NbQ - transcript (automated).pdf","Transcript Link")</f>
        <v>Transcript Link</v>
      </c>
    </row>
    <row r="118" ht="330" spans="1:13">
      <c r="A118" s="1" t="s">
        <v>594</v>
      </c>
      <c r="B118" s="1" t="s">
        <v>13</v>
      </c>
      <c r="C118" s="4" t="s">
        <v>595</v>
      </c>
      <c r="D118" s="1" t="s">
        <v>596</v>
      </c>
      <c r="E118" s="1" t="s">
        <v>597</v>
      </c>
      <c r="F118" s="4" t="s">
        <v>17</v>
      </c>
      <c r="G118" s="1" t="s">
        <v>18</v>
      </c>
      <c r="H118" s="1" t="s">
        <v>19</v>
      </c>
      <c r="I118" s="1" t="s">
        <v>20</v>
      </c>
      <c r="J118" s="1" t="s">
        <v>598</v>
      </c>
      <c r="K118" s="1" t="s">
        <v>22</v>
      </c>
      <c r="L118" s="1" t="str">
        <f>HYPERLINK("https://files.afu.se/Downloads/Transcripts/OBDM%20(Mike%20and%20Joe)/2021 08 30 - OBDM VIDEOS - Recent Bigfoot News and Sightings_v8DNHXl9wJk - transcript (automated).pdf","Transcript Link")</f>
        <v>Transcript Link</v>
      </c>
      <c r="M118" s="2" t="str">
        <f>HYPERLINK("https://files.afu.se/Downloads/Transcripts/OBDM%20(Mike%20and%20Joe)/2021 08 30 - OBDM VIDEOS - Recent Bigfoot News and Sightings_v8DNHXl9wJk - transcript (automated).pdf","Transcript Link")</f>
        <v>Transcript Link</v>
      </c>
    </row>
    <row r="119" ht="300" spans="1:13">
      <c r="A119" s="1" t="s">
        <v>599</v>
      </c>
      <c r="B119" s="1" t="s">
        <v>13</v>
      </c>
      <c r="C119" s="4" t="s">
        <v>600</v>
      </c>
      <c r="D119" s="1" t="s">
        <v>601</v>
      </c>
      <c r="E119" s="1" t="s">
        <v>602</v>
      </c>
      <c r="F119" s="4" t="s">
        <v>17</v>
      </c>
      <c r="G119" s="1" t="s">
        <v>18</v>
      </c>
      <c r="H119" s="1" t="s">
        <v>19</v>
      </c>
      <c r="I119" s="1" t="s">
        <v>20</v>
      </c>
      <c r="J119" s="1" t="s">
        <v>603</v>
      </c>
      <c r="K119" s="1" t="s">
        <v>22</v>
      </c>
      <c r="L119" s="1" t="str">
        <f>HYPERLINK("https://files.afu.se/Downloads/Transcripts/OBDM%20(Mike%20and%20Joe)/2021 08 29 - OBDM VIDEOS - The Car Jacker and The Taiwan Ghost Month_-e-FFue92Qc - transcript (automated).pdf","Transcript Link")</f>
        <v>Transcript Link</v>
      </c>
      <c r="M119" s="2" t="str">
        <f>HYPERLINK("https://files.afu.se/Downloads/Transcripts/OBDM%20(Mike%20and%20Joe)/2021 08 29 - OBDM VIDEOS - The Car Jacker and The Taiwan Ghost Month_-e-FFue92Qc - transcript (automated).pdf","Transcript Link")</f>
        <v>Transcript Link</v>
      </c>
    </row>
    <row r="120" ht="409.5" spans="1:13">
      <c r="A120" s="1" t="s">
        <v>604</v>
      </c>
      <c r="B120" s="1" t="s">
        <v>13</v>
      </c>
      <c r="C120" s="4" t="s">
        <v>605</v>
      </c>
      <c r="D120" s="1" t="s">
        <v>606</v>
      </c>
      <c r="E120" s="1" t="s">
        <v>607</v>
      </c>
      <c r="F120" s="4" t="s">
        <v>17</v>
      </c>
      <c r="G120" s="1" t="s">
        <v>18</v>
      </c>
      <c r="H120" s="1" t="s">
        <v>19</v>
      </c>
      <c r="I120" s="1" t="s">
        <v>20</v>
      </c>
      <c r="J120" s="1" t="s">
        <v>608</v>
      </c>
      <c r="K120" s="1" t="s">
        <v>22</v>
      </c>
      <c r="L120" s="1" t="str">
        <f>HYPERLINK("https://files.afu.se/Downloads/Transcripts/OBDM%20(Mike%20and%20Joe)/2021 08 24 - OBDM VIDEOS - Michael Jackson Lives!!! inside a woman named Kathleen_2AFcuDGyvDs - transcript (automated).pdf","Transcript Link")</f>
        <v>Transcript Link</v>
      </c>
      <c r="M120" s="2" t="str">
        <f>HYPERLINK("https://files.afu.se/Downloads/Transcripts/OBDM%20(Mike%20and%20Joe)/2021 08 24 - OBDM VIDEOS - Michael Jackson Lives!!! inside a woman named Kathleen_2AFcuDGyvDs - transcript (automated).pdf","Transcript Link")</f>
        <v>Transcript Link</v>
      </c>
    </row>
    <row r="121" ht="135" spans="1:13">
      <c r="A121" s="1" t="s">
        <v>609</v>
      </c>
      <c r="B121" s="1" t="s">
        <v>13</v>
      </c>
      <c r="C121" s="4" t="s">
        <v>610</v>
      </c>
      <c r="D121" s="1" t="s">
        <v>611</v>
      </c>
      <c r="E121" s="1" t="s">
        <v>612</v>
      </c>
      <c r="F121" s="4" t="s">
        <v>17</v>
      </c>
      <c r="G121" s="1" t="s">
        <v>18</v>
      </c>
      <c r="H121" s="1" t="s">
        <v>19</v>
      </c>
      <c r="I121" s="1" t="s">
        <v>20</v>
      </c>
      <c r="J121" s="1" t="s">
        <v>613</v>
      </c>
      <c r="K121" s="1" t="s">
        <v>22</v>
      </c>
      <c r="L121" s="1" t="str">
        <f>HYPERLINK("https://files.afu.se/Downloads/Transcripts/OBDM%20(Mike%20and%20Joe)/2021 08 22 - OBDM VIDEOS - The old studio and apartment. 2010_JIAnlUyIt28 - transcript (automated).pdf","Transcript Link")</f>
        <v>Transcript Link</v>
      </c>
      <c r="M121" s="2" t="str">
        <f>HYPERLINK("https://files.afu.se/Downloads/Transcripts/OBDM%20(Mike%20and%20Joe)/2021 08 22 - OBDM VIDEOS - The old studio and apartment. 2010_JIAnlUyIt28 - transcript (automated).pdf","Transcript Link")</f>
        <v>Transcript Link</v>
      </c>
    </row>
    <row r="122" ht="409.5" spans="1:13">
      <c r="A122" s="1" t="s">
        <v>614</v>
      </c>
      <c r="B122" s="1" t="s">
        <v>13</v>
      </c>
      <c r="C122" s="4" t="s">
        <v>615</v>
      </c>
      <c r="D122" s="1" t="s">
        <v>616</v>
      </c>
      <c r="E122" s="1" t="s">
        <v>617</v>
      </c>
      <c r="F122" s="4" t="s">
        <v>17</v>
      </c>
      <c r="G122" s="1" t="s">
        <v>18</v>
      </c>
      <c r="H122" s="1" t="s">
        <v>19</v>
      </c>
      <c r="I122" s="1" t="s">
        <v>20</v>
      </c>
      <c r="J122" s="1" t="s">
        <v>618</v>
      </c>
      <c r="K122" s="1" t="s">
        <v>22</v>
      </c>
      <c r="L122" s="1" t="str">
        <f>HYPERLINK("https://files.afu.se/Downloads/Transcripts/OBDM%20(Mike%20and%20Joe)/2021 08 20 - OBDM VIDEOS - Horrible Alien Base Disclosure Audio and old naked men fighting on the street._jEfakvpiCEw - transcript (automated).pdf","Transcript Link")</f>
        <v>Transcript Link</v>
      </c>
      <c r="M122" s="2" t="str">
        <f>HYPERLINK("https://files.afu.se/Downloads/Transcripts/OBDM%20(Mike%20and%20Joe)/2021 08 20 - OBDM VIDEOS - Horrible Alien Base Disclosure Audio and old naked men fighting on the street._jEfakvpiCEw - transcript (automated).pdf","Transcript Link")</f>
        <v>Transcript Link</v>
      </c>
    </row>
    <row r="123" ht="405" spans="1:13">
      <c r="A123" s="1" t="s">
        <v>619</v>
      </c>
      <c r="B123" s="1" t="s">
        <v>13</v>
      </c>
      <c r="C123" s="4" t="s">
        <v>620</v>
      </c>
      <c r="D123" s="1" t="s">
        <v>621</v>
      </c>
      <c r="E123" s="1" t="s">
        <v>622</v>
      </c>
      <c r="F123" s="4" t="s">
        <v>17</v>
      </c>
      <c r="G123" s="1" t="s">
        <v>18</v>
      </c>
      <c r="H123" s="1" t="s">
        <v>19</v>
      </c>
      <c r="I123" s="1" t="s">
        <v>20</v>
      </c>
      <c r="J123" s="1" t="s">
        <v>623</v>
      </c>
      <c r="K123" s="1" t="s">
        <v>22</v>
      </c>
      <c r="L123" s="1" t="str">
        <f>HYPERLINK("https://files.afu.se/Downloads/Transcripts/OBDM%20(Mike%20and%20Joe)/2021 08 19 - OBDM VIDEOS - Bigfoot Birthday Party_6Ctx9WxQ3Io - transcript (automated).pdf","Transcript Link")</f>
        <v>Transcript Link</v>
      </c>
      <c r="M123" s="2" t="str">
        <f>HYPERLINK("https://files.afu.se/Downloads/Transcripts/OBDM%20(Mike%20and%20Joe)/2021 08 19 - OBDM VIDEOS - Bigfoot Birthday Party_6Ctx9WxQ3Io - transcript (automated).pdf","Transcript Link")</f>
        <v>Transcript Link</v>
      </c>
    </row>
    <row r="124" ht="409.5" spans="1:13">
      <c r="A124" s="1" t="s">
        <v>624</v>
      </c>
      <c r="B124" s="1" t="s">
        <v>13</v>
      </c>
      <c r="C124" s="4" t="s">
        <v>625</v>
      </c>
      <c r="D124" s="1" t="s">
        <v>626</v>
      </c>
      <c r="E124" s="1" t="s">
        <v>627</v>
      </c>
      <c r="F124" s="4" t="s">
        <v>17</v>
      </c>
      <c r="G124" s="1" t="s">
        <v>18</v>
      </c>
      <c r="H124" s="1" t="s">
        <v>19</v>
      </c>
      <c r="I124" s="1" t="s">
        <v>20</v>
      </c>
      <c r="J124" s="1" t="s">
        <v>628</v>
      </c>
      <c r="K124" s="1" t="s">
        <v>22</v>
      </c>
      <c r="L124" s="1" t="str">
        <f>HYPERLINK("https://files.afu.se/Downloads/Transcripts/OBDM%20(Mike%20and%20Joe)/2021 08 15 - OBDM VIDEOS - Pascagoula UFO Abduction and Fake Aliens_EARXkebuvVk - transcript (automated).pdf","Transcript Link")</f>
        <v>Transcript Link</v>
      </c>
      <c r="M124" s="2" t="str">
        <f>HYPERLINK("https://files.afu.se/Downloads/Transcripts/OBDM%20(Mike%20and%20Joe)/2021 08 15 - OBDM VIDEOS - Pascagoula UFO Abduction and Fake Aliens_EARXkebuvVk - transcript (automated).pdf","Transcript Link")</f>
        <v>Transcript Link</v>
      </c>
    </row>
    <row r="125" ht="135" spans="1:13">
      <c r="A125" s="1" t="s">
        <v>629</v>
      </c>
      <c r="B125" s="1" t="s">
        <v>13</v>
      </c>
      <c r="C125" s="4" t="s">
        <v>630</v>
      </c>
      <c r="D125" s="1" t="s">
        <v>631</v>
      </c>
      <c r="E125" s="1" t="s">
        <v>632</v>
      </c>
      <c r="F125" s="4" t="s">
        <v>17</v>
      </c>
      <c r="G125" s="1" t="s">
        <v>18</v>
      </c>
      <c r="H125" s="1" t="s">
        <v>19</v>
      </c>
      <c r="I125" s="1" t="s">
        <v>20</v>
      </c>
      <c r="J125" s="1" t="s">
        <v>633</v>
      </c>
      <c r="K125" s="1" t="s">
        <v>22</v>
      </c>
      <c r="L125" s="1" t="str">
        <f>HYPERLINK("https://files.afu.se/Downloads/Transcripts/OBDM%20(Mike%20and%20Joe)/2021 08 08 - OBDM VIDEOS - Project Blue Beam   Steven Greer on Alex Jones_VGuyjHhjY6k - transcript (automated).pdf","Transcript Link")</f>
        <v>Transcript Link</v>
      </c>
      <c r="M125" s="2" t="str">
        <f>HYPERLINK("https://files.afu.se/Downloads/Transcripts/OBDM%20(Mike%20and%20Joe)/2021 08 08 - OBDM VIDEOS - Project Blue Beam   Steven Greer on Alex Jones_VGuyjHhjY6k - transcript (automated).pdf","Transcript Link")</f>
        <v>Transcript Link</v>
      </c>
    </row>
    <row r="126" ht="135" spans="1:13">
      <c r="A126" s="1" t="s">
        <v>634</v>
      </c>
      <c r="B126" s="1" t="s">
        <v>13</v>
      </c>
      <c r="C126" s="4" t="s">
        <v>635</v>
      </c>
      <c r="D126" s="1" t="s">
        <v>636</v>
      </c>
      <c r="E126" s="1" t="s">
        <v>637</v>
      </c>
      <c r="F126" s="4" t="s">
        <v>17</v>
      </c>
      <c r="G126" s="1" t="s">
        <v>18</v>
      </c>
      <c r="H126" s="1" t="s">
        <v>19</v>
      </c>
      <c r="I126" s="1" t="s">
        <v>20</v>
      </c>
      <c r="J126" s="1" t="s">
        <v>638</v>
      </c>
      <c r="K126" s="1" t="s">
        <v>22</v>
      </c>
      <c r="L126" s="1" t="str">
        <f>HYPERLINK("https://files.afu.se/Downloads/Transcripts/OBDM%20(Mike%20and%20Joe)/2021 08 05 - OBDM VIDEOS - Where’s the show _HtjRuFrKgVQ - transcript (automated).pdf","Transcript Link")</f>
        <v>Transcript Link</v>
      </c>
      <c r="M126" s="2" t="str">
        <f>HYPERLINK("https://files.afu.se/Downloads/Transcripts/OBDM%20(Mike%20and%20Joe)/2021 08 05 - OBDM VIDEOS - Where’s the show _HtjRuFrKgVQ - transcript (automated).pdf","Transcript Link")</f>
        <v>Transcript Link</v>
      </c>
    </row>
    <row r="127" ht="409.5" spans="1:13">
      <c r="A127" s="1" t="s">
        <v>639</v>
      </c>
      <c r="B127" s="1" t="s">
        <v>13</v>
      </c>
      <c r="C127" s="4" t="s">
        <v>640</v>
      </c>
      <c r="D127" s="1" t="s">
        <v>641</v>
      </c>
      <c r="E127" s="1" t="s">
        <v>642</v>
      </c>
      <c r="F127" s="4" t="s">
        <v>17</v>
      </c>
      <c r="G127" s="1" t="s">
        <v>18</v>
      </c>
      <c r="H127" s="1" t="s">
        <v>19</v>
      </c>
      <c r="I127" s="1" t="s">
        <v>20</v>
      </c>
      <c r="J127" s="1" t="s">
        <v>643</v>
      </c>
      <c r="K127" s="1" t="s">
        <v>22</v>
      </c>
      <c r="L127" s="1" t="str">
        <f>HYPERLINK("https://files.afu.se/Downloads/Transcripts/OBDM%20(Mike%20and%20Joe)/2021 05 17 - OBDM VIDEOS - Humanoid Encounters  The Divers_iUraXs7mtZw - transcript (automated).pdf","Transcript Link")</f>
        <v>Transcript Link</v>
      </c>
      <c r="M127" s="2" t="str">
        <f>HYPERLINK("https://files.afu.se/Downloads/Transcripts/OBDM%20(Mike%20and%20Joe)/2021 05 17 - OBDM VIDEOS - Humanoid Encounters  The Divers_iUraXs7mtZw - transcript (automated).pdf","Transcript Link")</f>
        <v>Transcript Link</v>
      </c>
    </row>
    <row r="128" ht="135" spans="1:13">
      <c r="A128" s="1" t="s">
        <v>644</v>
      </c>
      <c r="B128" s="1" t="s">
        <v>13</v>
      </c>
      <c r="C128" s="4" t="s">
        <v>645</v>
      </c>
      <c r="D128" s="1" t="s">
        <v>646</v>
      </c>
      <c r="E128" s="1" t="s">
        <v>647</v>
      </c>
      <c r="F128" s="4" t="s">
        <v>17</v>
      </c>
      <c r="G128" s="1" t="s">
        <v>18</v>
      </c>
      <c r="H128" s="1" t="s">
        <v>19</v>
      </c>
      <c r="I128" s="1" t="s">
        <v>20</v>
      </c>
      <c r="J128" s="1" t="s">
        <v>648</v>
      </c>
      <c r="K128" s="1" t="s">
        <v>22</v>
      </c>
      <c r="L128" s="1" t="str">
        <f>HYPERLINK("https://files.afu.se/Downloads/Transcripts/OBDM%20(Mike%20and%20Joe)/2021 05 16 - OBDM VIDEOS - Phasmophobia   The Second Attempt_ssR0ykYKFyU - transcript (automated).pdf","Transcript Link")</f>
        <v>Transcript Link</v>
      </c>
      <c r="M128" s="2" t="str">
        <f>HYPERLINK("https://files.afu.se/Downloads/Transcripts/OBDM%20(Mike%20and%20Joe)/2021 05 16 - OBDM VIDEOS - Phasmophobia   The Second Attempt_ssR0ykYKFyU - transcript (automated).pdf","Transcript Link")</f>
        <v>Transcript Link</v>
      </c>
    </row>
    <row r="129" ht="135" spans="1:13">
      <c r="A129" s="1" t="s">
        <v>644</v>
      </c>
      <c r="B129" s="1" t="s">
        <v>13</v>
      </c>
      <c r="C129" s="4" t="s">
        <v>649</v>
      </c>
      <c r="D129" s="1" t="s">
        <v>650</v>
      </c>
      <c r="E129" s="1" t="s">
        <v>651</v>
      </c>
      <c r="F129" s="4" t="s">
        <v>17</v>
      </c>
      <c r="G129" s="1" t="s">
        <v>18</v>
      </c>
      <c r="H129" s="1" t="s">
        <v>19</v>
      </c>
      <c r="I129" s="1" t="s">
        <v>20</v>
      </c>
      <c r="J129" s="1" t="s">
        <v>652</v>
      </c>
      <c r="K129" s="1" t="s">
        <v>22</v>
      </c>
      <c r="L129" s="1" t="str">
        <f>HYPERLINK("https://files.afu.se/Downloads/Transcripts/OBDM%20(Mike%20and%20Joe)/2021 05 16 - OBDM VIDEOS -  Mosquito  by Chris  Spanky  Hughes_c_DQFgR4McA - transcript (automated).pdf","Transcript Link")</f>
        <v>Transcript Link</v>
      </c>
      <c r="M129" s="2" t="str">
        <f>HYPERLINK("https://files.afu.se/Downloads/Transcripts/OBDM%20(Mike%20and%20Joe)/2021 05 16 - OBDM VIDEOS -  Mosquito  by Chris  Spanky  Hughes_c_DQFgR4McA - transcript (automated).pdf","Transcript Link")</f>
        <v>Transcript Link</v>
      </c>
    </row>
    <row r="130" ht="409.5" spans="1:13">
      <c r="A130" s="1" t="s">
        <v>653</v>
      </c>
      <c r="B130" s="1" t="s">
        <v>13</v>
      </c>
      <c r="C130" s="4" t="s">
        <v>654</v>
      </c>
      <c r="D130" s="1" t="s">
        <v>655</v>
      </c>
      <c r="E130" s="1" t="s">
        <v>656</v>
      </c>
      <c r="F130" s="4" t="s">
        <v>17</v>
      </c>
      <c r="G130" s="1" t="s">
        <v>18</v>
      </c>
      <c r="H130" s="1" t="s">
        <v>19</v>
      </c>
      <c r="I130" s="1" t="s">
        <v>20</v>
      </c>
      <c r="J130" s="1" t="s">
        <v>657</v>
      </c>
      <c r="K130" s="1" t="s">
        <v>22</v>
      </c>
      <c r="L130" s="1" t="str">
        <f>HYPERLINK("https://files.afu.se/Downloads/Transcripts/OBDM%20(Mike%20and%20Joe)/2021 05 11 - OBDM VIDEOS - Humanoid Encounters  They Come in Threes_LrUraEfnEUc - transcript (automated).pdf","Transcript Link")</f>
        <v>Transcript Link</v>
      </c>
      <c r="M130" s="2" t="str">
        <f>HYPERLINK("https://files.afu.se/Downloads/Transcripts/OBDM%20(Mike%20and%20Joe)/2021 05 11 - OBDM VIDEOS - Humanoid Encounters  They Come in Threes_LrUraEfnEUc - transcript (automated).pdf","Transcript Link")</f>
        <v>Transcript Link</v>
      </c>
    </row>
    <row r="131" ht="409.5" spans="1:13">
      <c r="A131" s="1" t="s">
        <v>658</v>
      </c>
      <c r="B131" s="1" t="s">
        <v>13</v>
      </c>
      <c r="C131" s="4" t="s">
        <v>659</v>
      </c>
      <c r="D131" s="1" t="s">
        <v>660</v>
      </c>
      <c r="E131" s="1" t="s">
        <v>661</v>
      </c>
      <c r="F131" s="4" t="s">
        <v>17</v>
      </c>
      <c r="G131" s="1" t="s">
        <v>18</v>
      </c>
      <c r="H131" s="1" t="s">
        <v>19</v>
      </c>
      <c r="I131" s="1" t="s">
        <v>20</v>
      </c>
      <c r="J131" s="1" t="s">
        <v>662</v>
      </c>
      <c r="K131" s="1" t="s">
        <v>22</v>
      </c>
      <c r="L131" s="1" t="str">
        <f>HYPERLINK("https://files.afu.se/Downloads/Transcripts/OBDM%20(Mike%20and%20Joe)/2021 05 10 - OBDM VIDEOS - Phasmophobia   The First Attempt_u_8wmPHHkW4 - transcript (automated).pdf","Transcript Link")</f>
        <v>Transcript Link</v>
      </c>
      <c r="M131" s="2" t="str">
        <f>HYPERLINK("https://files.afu.se/Downloads/Transcripts/OBDM%20(Mike%20and%20Joe)/2021 05 10 - OBDM VIDEOS - Phasmophobia   The First Attempt_u_8wmPHHkW4 - transcript (automated).pdf","Transcript Link")</f>
        <v>Transcript Link</v>
      </c>
    </row>
    <row r="132" ht="409.5" spans="1:13">
      <c r="A132" s="1" t="s">
        <v>663</v>
      </c>
      <c r="B132" s="1" t="s">
        <v>13</v>
      </c>
      <c r="C132" s="4" t="s">
        <v>664</v>
      </c>
      <c r="D132" s="1" t="s">
        <v>665</v>
      </c>
      <c r="E132" s="1" t="s">
        <v>666</v>
      </c>
      <c r="F132" s="4" t="s">
        <v>17</v>
      </c>
      <c r="G132" s="1" t="s">
        <v>18</v>
      </c>
      <c r="H132" s="1" t="s">
        <v>19</v>
      </c>
      <c r="I132" s="1" t="s">
        <v>20</v>
      </c>
      <c r="J132" s="1" t="s">
        <v>667</v>
      </c>
      <c r="K132" s="1" t="s">
        <v>22</v>
      </c>
      <c r="L132" s="1" t="str">
        <f>HYPERLINK("https://files.afu.se/Downloads/Transcripts/OBDM%20(Mike%20and%20Joe)/2021 05 09 - OBDM VIDEOS - Super Foreign Accent Syndrome_J-a5rS4YwIU - transcript (automated).pdf","Transcript Link")</f>
        <v>Transcript Link</v>
      </c>
      <c r="M132" s="2" t="str">
        <f>HYPERLINK("https://files.afu.se/Downloads/Transcripts/OBDM%20(Mike%20and%20Joe)/2021 05 09 - OBDM VIDEOS - Super Foreign Accent Syndrome_J-a5rS4YwIU - transcript (automated).pdf","Transcript Link")</f>
        <v>Transcript Link</v>
      </c>
    </row>
    <row r="133" ht="135" spans="1:13">
      <c r="A133" s="1" t="s">
        <v>668</v>
      </c>
      <c r="B133" s="1" t="s">
        <v>13</v>
      </c>
      <c r="C133" s="4" t="s">
        <v>669</v>
      </c>
      <c r="D133" s="1" t="s">
        <v>650</v>
      </c>
      <c r="E133" s="1" t="s">
        <v>670</v>
      </c>
      <c r="F133" s="4" t="s">
        <v>17</v>
      </c>
      <c r="G133" s="1" t="s">
        <v>18</v>
      </c>
      <c r="H133" s="1" t="s">
        <v>19</v>
      </c>
      <c r="I133" s="1" t="s">
        <v>20</v>
      </c>
      <c r="J133" s="1" t="s">
        <v>671</v>
      </c>
      <c r="K133" s="1" t="s">
        <v>22</v>
      </c>
      <c r="L133" s="1" t="str">
        <f>HYPERLINK("https://files.afu.se/Downloads/Transcripts/OBDM%20(Mike%20and%20Joe)/2021 05 07 - OBDM VIDEOS -  Mosquito  by Chris  Spanky  Hughes_J0jFSoGRxSY - transcript (automated).pdf","Transcript Link")</f>
        <v>Transcript Link</v>
      </c>
      <c r="M133" s="2" t="str">
        <f>HYPERLINK("https://files.afu.se/Downloads/Transcripts/OBDM%20(Mike%20and%20Joe)/2021 05 07 - OBDM VIDEOS -  Mosquito  by Chris  Spanky  Hughes_J0jFSoGRxSY - transcript (automated).pdf","Transcript Link")</f>
        <v>Transcript Link</v>
      </c>
    </row>
    <row r="134" ht="135" spans="1:13">
      <c r="A134" s="1" t="s">
        <v>672</v>
      </c>
      <c r="B134" s="1" t="s">
        <v>13</v>
      </c>
      <c r="C134" s="4" t="s">
        <v>673</v>
      </c>
      <c r="D134" s="1" t="s">
        <v>674</v>
      </c>
      <c r="E134" s="1" t="s">
        <v>675</v>
      </c>
      <c r="F134" s="4" t="s">
        <v>17</v>
      </c>
      <c r="G134" s="1" t="s">
        <v>18</v>
      </c>
      <c r="H134" s="1" t="s">
        <v>19</v>
      </c>
      <c r="I134" s="1" t="s">
        <v>20</v>
      </c>
      <c r="J134" s="1" t="s">
        <v>676</v>
      </c>
      <c r="K134" s="1" t="s">
        <v>22</v>
      </c>
      <c r="L134" s="1" t="str">
        <f>HYPERLINK("https://files.afu.se/Downloads/Transcripts/OBDM%20(Mike%20and%20Joe)/2021 05 06 - OBDM VIDEOS - Blowtorch’s girl friend broke his heart_KLvlMQcWFPs - transcript (automated).pdf","Transcript Link")</f>
        <v>Transcript Link</v>
      </c>
      <c r="M134" s="2" t="str">
        <f>HYPERLINK("https://files.afu.se/Downloads/Transcripts/OBDM%20(Mike%20and%20Joe)/2021 05 06 - OBDM VIDEOS - Blowtorch’s girl friend broke his heart_KLvlMQcWFPs - transcript (automated).pdf","Transcript Link")</f>
        <v>Transcript Link</v>
      </c>
    </row>
    <row r="135" ht="135" spans="1:13">
      <c r="A135" s="1" t="s">
        <v>677</v>
      </c>
      <c r="B135" s="1" t="s">
        <v>13</v>
      </c>
      <c r="C135" s="4" t="s">
        <v>678</v>
      </c>
      <c r="D135" s="1" t="s">
        <v>679</v>
      </c>
      <c r="E135" s="1" t="s">
        <v>651</v>
      </c>
      <c r="F135" s="4" t="s">
        <v>17</v>
      </c>
      <c r="G135" s="1" t="s">
        <v>18</v>
      </c>
      <c r="H135" s="1" t="s">
        <v>19</v>
      </c>
      <c r="I135" s="1" t="s">
        <v>20</v>
      </c>
      <c r="J135" s="1" t="s">
        <v>680</v>
      </c>
      <c r="K135" s="1" t="s">
        <v>22</v>
      </c>
      <c r="L135" s="1" t="str">
        <f>HYPERLINK("https://files.afu.se/Downloads/Transcripts/OBDM%20(Mike%20and%20Joe)/2021 05 03 - OBDM VIDEOS -  Praise the Name  by Chris  Spanky  Hughes_Snr-wWnUeiw - transcript (automated).pdf","Transcript Link")</f>
        <v>Transcript Link</v>
      </c>
      <c r="M135" s="2" t="str">
        <f>HYPERLINK("https://files.afu.se/Downloads/Transcripts/OBDM%20(Mike%20and%20Joe)/2021 05 03 - OBDM VIDEOS -  Praise the Name  by Chris  Spanky  Hughes_Snr-wWnUeiw - transcript (automated).pdf","Transcript Link")</f>
        <v>Transcript Link</v>
      </c>
    </row>
    <row r="136" ht="135" spans="1:13">
      <c r="A136" s="1" t="s">
        <v>681</v>
      </c>
      <c r="B136" s="1" t="s">
        <v>13</v>
      </c>
      <c r="C136" s="4" t="s">
        <v>682</v>
      </c>
      <c r="D136" s="1" t="s">
        <v>683</v>
      </c>
      <c r="E136" s="1" t="s">
        <v>684</v>
      </c>
      <c r="F136" s="4" t="s">
        <v>17</v>
      </c>
      <c r="G136" s="1" t="s">
        <v>18</v>
      </c>
      <c r="H136" s="1" t="s">
        <v>19</v>
      </c>
      <c r="I136" s="1" t="s">
        <v>20</v>
      </c>
      <c r="J136" s="1" t="s">
        <v>685</v>
      </c>
      <c r="K136" s="1" t="s">
        <v>22</v>
      </c>
      <c r="L136" s="1" t="str">
        <f>HYPERLINK("https://files.afu.se/Downloads/Transcripts/OBDM%20(Mike%20and%20Joe)/2021 05 02 - OBDM VIDEOS - Devour! Game Play_fZjl0XEPWoE - transcript (automated).pdf","Transcript Link")</f>
        <v>Transcript Link</v>
      </c>
      <c r="M136" s="2" t="str">
        <f>HYPERLINK("https://files.afu.se/Downloads/Transcripts/OBDM%20(Mike%20and%20Joe)/2021 05 02 - OBDM VIDEOS - Devour! Game Play_fZjl0XEPWoE - transcript (automated).pdf","Transcript Link")</f>
        <v>Transcript Link</v>
      </c>
    </row>
    <row r="137" ht="135" spans="1:13">
      <c r="A137" s="1" t="s">
        <v>686</v>
      </c>
      <c r="B137" s="1" t="s">
        <v>13</v>
      </c>
      <c r="C137" s="4" t="s">
        <v>687</v>
      </c>
      <c r="D137" s="1" t="s">
        <v>688</v>
      </c>
      <c r="E137" s="1" t="s">
        <v>689</v>
      </c>
      <c r="F137" s="4" t="s">
        <v>17</v>
      </c>
      <c r="G137" s="1" t="s">
        <v>18</v>
      </c>
      <c r="H137" s="1" t="s">
        <v>19</v>
      </c>
      <c r="I137" s="1" t="s">
        <v>20</v>
      </c>
      <c r="J137" s="1" t="s">
        <v>690</v>
      </c>
      <c r="K137" s="1" t="s">
        <v>22</v>
      </c>
      <c r="L137" s="1" t="str">
        <f>HYPERLINK("https://files.afu.se/Downloads/Transcripts/OBDM%20(Mike%20and%20Joe)/2021 04 30 - OBDM VIDEOS - Chris  Spanky  Hughes - Best of Poop Squad pt.4_3jMxqxF9V10 - transcript (automated).pdf","Transcript Link")</f>
        <v>Transcript Link</v>
      </c>
      <c r="M137" s="2" t="str">
        <f>HYPERLINK("https://files.afu.se/Downloads/Transcripts/OBDM%20(Mike%20and%20Joe)/2021 04 30 - OBDM VIDEOS - Chris  Spanky  Hughes - Best of Poop Squad pt.4_3jMxqxF9V10 - transcript (automated).pdf","Transcript Link")</f>
        <v>Transcript Link</v>
      </c>
    </row>
    <row r="138" ht="409.5" spans="1:13">
      <c r="A138" s="1" t="s">
        <v>686</v>
      </c>
      <c r="B138" s="1" t="s">
        <v>13</v>
      </c>
      <c r="C138" s="4" t="s">
        <v>691</v>
      </c>
      <c r="D138" s="1" t="s">
        <v>692</v>
      </c>
      <c r="E138" s="1" t="s">
        <v>693</v>
      </c>
      <c r="F138" s="4" t="s">
        <v>17</v>
      </c>
      <c r="G138" s="1" t="s">
        <v>18</v>
      </c>
      <c r="H138" s="1" t="s">
        <v>19</v>
      </c>
      <c r="I138" s="1" t="s">
        <v>20</v>
      </c>
      <c r="J138" s="1" t="s">
        <v>694</v>
      </c>
      <c r="K138" s="1" t="s">
        <v>22</v>
      </c>
      <c r="L138" s="1" t="str">
        <f>HYPERLINK("https://files.afu.se/Downloads/Transcripts/OBDM%20(Mike%20and%20Joe)/2021 04 30 - OBDM VIDEOS - Humanoid Encounters  Dwarves_JZBW_g_Holk - transcript (automated).pdf","Transcript Link")</f>
        <v>Transcript Link</v>
      </c>
      <c r="M138" s="2" t="str">
        <f>HYPERLINK("https://files.afu.se/Downloads/Transcripts/OBDM%20(Mike%20and%20Joe)/2021 04 30 - OBDM VIDEOS - Humanoid Encounters  Dwarves_JZBW_g_Holk - transcript (automated).pdf","Transcript Link")</f>
        <v>Transcript Link</v>
      </c>
    </row>
    <row r="139" ht="135" spans="1:13">
      <c r="A139" s="1" t="s">
        <v>695</v>
      </c>
      <c r="B139" s="1" t="s">
        <v>13</v>
      </c>
      <c r="C139" s="4" t="s">
        <v>696</v>
      </c>
      <c r="D139" s="1" t="s">
        <v>697</v>
      </c>
      <c r="E139" s="1" t="s">
        <v>698</v>
      </c>
      <c r="F139" s="4" t="s">
        <v>17</v>
      </c>
      <c r="G139" s="1" t="s">
        <v>18</v>
      </c>
      <c r="H139" s="1" t="s">
        <v>19</v>
      </c>
      <c r="I139" s="1" t="s">
        <v>20</v>
      </c>
      <c r="J139" s="1" t="s">
        <v>699</v>
      </c>
      <c r="K139" s="1" t="s">
        <v>22</v>
      </c>
      <c r="L139" s="1" t="str">
        <f>HYPERLINK("https://files.afu.se/Downloads/Transcripts/OBDM%20(Mike%20and%20Joe)/2021 04 20 - OBDM VIDEOS - Man smashes up Alice Cooper's restaurant (Mike and Spanky)_sKokjzN2YVs - transcript (automated).pdf","Transcript Link")</f>
        <v>Transcript Link</v>
      </c>
      <c r="M139" s="2" t="str">
        <f>HYPERLINK("https://files.afu.se/Downloads/Transcripts/OBDM%20(Mike%20and%20Joe)/2021 04 20 - OBDM VIDEOS - Man smashes up Alice Cooper's restaurant (Mike and Spanky)_sKokjzN2YVs - transcript (automated).pdf","Transcript Link")</f>
        <v>Transcript Link</v>
      </c>
    </row>
    <row r="140" ht="135" spans="1:13">
      <c r="A140" s="1" t="s">
        <v>700</v>
      </c>
      <c r="B140" s="1" t="s">
        <v>13</v>
      </c>
      <c r="C140" s="4" t="s">
        <v>701</v>
      </c>
      <c r="D140" s="1" t="s">
        <v>702</v>
      </c>
      <c r="E140" s="1" t="s">
        <v>689</v>
      </c>
      <c r="F140" s="4" t="s">
        <v>17</v>
      </c>
      <c r="G140" s="1" t="s">
        <v>18</v>
      </c>
      <c r="H140" s="1" t="s">
        <v>19</v>
      </c>
      <c r="I140" s="1" t="s">
        <v>20</v>
      </c>
      <c r="J140" s="1" t="s">
        <v>703</v>
      </c>
      <c r="K140" s="1" t="s">
        <v>22</v>
      </c>
      <c r="L140" s="1" t="str">
        <f>HYPERLINK("https://files.afu.se/Downloads/Transcripts/OBDM%20(Mike%20and%20Joe)/2021 04 19 - OBDM VIDEOS - Chris  Spanky  Hughes - Best of Poop Squad pt.3_f0jXJ8i4OEg - transcript (automated).pdf","Transcript Link")</f>
        <v>Transcript Link</v>
      </c>
      <c r="M140" s="2" t="str">
        <f>HYPERLINK("https://files.afu.se/Downloads/Transcripts/OBDM%20(Mike%20and%20Joe)/2021 04 19 - OBDM VIDEOS - Chris  Spanky  Hughes - Best of Poop Squad pt.3_f0jXJ8i4OEg - transcript (automated).pdf","Transcript Link")</f>
        <v>Transcript Link</v>
      </c>
    </row>
    <row r="141" ht="135" spans="1:13">
      <c r="A141" s="1" t="s">
        <v>704</v>
      </c>
      <c r="B141" s="1" t="s">
        <v>13</v>
      </c>
      <c r="C141" s="4" t="s">
        <v>705</v>
      </c>
      <c r="D141" s="1" t="s">
        <v>706</v>
      </c>
      <c r="E141" s="1" t="s">
        <v>689</v>
      </c>
      <c r="F141" s="4" t="s">
        <v>17</v>
      </c>
      <c r="G141" s="1" t="s">
        <v>18</v>
      </c>
      <c r="H141" s="1" t="s">
        <v>19</v>
      </c>
      <c r="I141" s="1" t="s">
        <v>20</v>
      </c>
      <c r="J141" s="1" t="s">
        <v>707</v>
      </c>
      <c r="K141" s="1" t="s">
        <v>22</v>
      </c>
      <c r="L141" s="1" t="str">
        <f>HYPERLINK("https://files.afu.se/Downloads/Transcripts/OBDM%20(Mike%20and%20Joe)/2021 04 04 - OBDM VIDEOS - Chris  Spanky  Hughes - Best of Poop Squad pt.2_nP0iCn8pewE - transcript (automated).pdf","Transcript Link")</f>
        <v>Transcript Link</v>
      </c>
      <c r="M141" s="2" t="str">
        <f>HYPERLINK("https://files.afu.se/Downloads/Transcripts/OBDM%20(Mike%20and%20Joe)/2021 04 04 - OBDM VIDEOS - Chris  Spanky  Hughes - Best of Poop Squad pt.2_nP0iCn8pewE - transcript (automated).pdf","Transcript Link")</f>
        <v>Transcript Link</v>
      </c>
    </row>
    <row r="142" ht="135" spans="1:13">
      <c r="A142" s="1" t="s">
        <v>708</v>
      </c>
      <c r="B142" s="1" t="s">
        <v>13</v>
      </c>
      <c r="C142" s="4" t="s">
        <v>709</v>
      </c>
      <c r="D142" s="1" t="s">
        <v>710</v>
      </c>
      <c r="E142" s="1" t="s">
        <v>689</v>
      </c>
      <c r="F142" s="4" t="s">
        <v>17</v>
      </c>
      <c r="G142" s="1" t="s">
        <v>18</v>
      </c>
      <c r="H142" s="1" t="s">
        <v>19</v>
      </c>
      <c r="I142" s="1" t="s">
        <v>20</v>
      </c>
      <c r="J142" s="1" t="s">
        <v>711</v>
      </c>
      <c r="K142" s="1" t="s">
        <v>22</v>
      </c>
      <c r="L142" s="1" t="str">
        <f>HYPERLINK("https://files.afu.se/Downloads/Transcripts/OBDM%20(Mike%20and%20Joe)/2021 03 31 - OBDM VIDEOS - Chris  Spanky  Hughes - Best of Poop Squad pt.1_LoUyXKKnYAc - transcript (automated).pdf","Transcript Link")</f>
        <v>Transcript Link</v>
      </c>
      <c r="M142" s="2" t="str">
        <f>HYPERLINK("https://files.afu.se/Downloads/Transcripts/OBDM%20(Mike%20and%20Joe)/2021 03 31 - OBDM VIDEOS - Chris  Spanky  Hughes - Best of Poop Squad pt.1_LoUyXKKnYAc - transcript (automated).pdf","Transcript Link")</f>
        <v>Transcript Link</v>
      </c>
    </row>
    <row r="143" ht="135" spans="1:13">
      <c r="A143" s="1" t="s">
        <v>712</v>
      </c>
      <c r="B143" s="1" t="s">
        <v>13</v>
      </c>
      <c r="C143" s="4" t="s">
        <v>713</v>
      </c>
      <c r="D143" s="1" t="s">
        <v>714</v>
      </c>
      <c r="E143" s="1" t="s">
        <v>651</v>
      </c>
      <c r="F143" s="4" t="s">
        <v>17</v>
      </c>
      <c r="G143" s="1" t="s">
        <v>18</v>
      </c>
      <c r="H143" s="1" t="s">
        <v>19</v>
      </c>
      <c r="I143" s="1" t="s">
        <v>20</v>
      </c>
      <c r="J143" s="1" t="s">
        <v>715</v>
      </c>
      <c r="K143" s="1" t="s">
        <v>22</v>
      </c>
      <c r="L143" s="1" t="str">
        <f>HYPERLINK("https://files.afu.se/Downloads/Transcripts/OBDM%20(Mike%20and%20Joe)/2021 03 26 - OBDM VIDEOS -  Baby Steps to Hell  by Chris  Spanky  Hughes_wxzCDT2hZOg - transcript (automated).pdf","Transcript Link")</f>
        <v>Transcript Link</v>
      </c>
      <c r="M143" s="2" t="str">
        <f>HYPERLINK("https://files.afu.se/Downloads/Transcripts/OBDM%20(Mike%20and%20Joe)/2021 03 26 - OBDM VIDEOS -  Baby Steps to Hell  by Chris  Spanky  Hughes_wxzCDT2hZOg - transcript (automated).pdf","Transcript Link")</f>
        <v>Transcript Link</v>
      </c>
    </row>
    <row r="144" ht="135" spans="1:13">
      <c r="A144" s="1" t="s">
        <v>716</v>
      </c>
      <c r="B144" s="1" t="s">
        <v>13</v>
      </c>
      <c r="C144" s="4" t="s">
        <v>717</v>
      </c>
      <c r="D144" s="1" t="s">
        <v>718</v>
      </c>
      <c r="E144" s="1" t="s">
        <v>651</v>
      </c>
      <c r="F144" s="4" t="s">
        <v>17</v>
      </c>
      <c r="G144" s="1" t="s">
        <v>18</v>
      </c>
      <c r="H144" s="1" t="s">
        <v>19</v>
      </c>
      <c r="I144" s="1" t="s">
        <v>20</v>
      </c>
      <c r="J144" s="1" t="s">
        <v>719</v>
      </c>
      <c r="K144" s="1" t="s">
        <v>22</v>
      </c>
      <c r="L144" s="1" t="str">
        <f>HYPERLINK("https://files.afu.se/Downloads/Transcripts/OBDM%20(Mike%20and%20Joe)/2021 03 24 - OBDM VIDEOS -  Functioning  by Chris  Spanky  Hughes_wdRzIkG0DnM - transcript (automated).pdf","Transcript Link")</f>
        <v>Transcript Link</v>
      </c>
      <c r="M144" s="2" t="str">
        <f>HYPERLINK("https://files.afu.se/Downloads/Transcripts/OBDM%20(Mike%20and%20Joe)/2021 03 24 - OBDM VIDEOS -  Functioning  by Chris  Spanky  Hughes_wdRzIkG0DnM - transcript (automated).pdf","Transcript Link")</f>
        <v>Transcript Link</v>
      </c>
    </row>
    <row r="145" ht="135" spans="1:13">
      <c r="A145" s="1" t="s">
        <v>720</v>
      </c>
      <c r="B145" s="1" t="s">
        <v>13</v>
      </c>
      <c r="C145" s="4" t="s">
        <v>721</v>
      </c>
      <c r="D145" s="1" t="s">
        <v>722</v>
      </c>
      <c r="E145" s="1" t="s">
        <v>723</v>
      </c>
      <c r="F145" s="4" t="s">
        <v>17</v>
      </c>
      <c r="G145" s="1" t="s">
        <v>18</v>
      </c>
      <c r="H145" s="1" t="s">
        <v>19</v>
      </c>
      <c r="I145" s="1" t="s">
        <v>20</v>
      </c>
      <c r="J145" s="1" t="s">
        <v>724</v>
      </c>
      <c r="K145" s="1" t="s">
        <v>22</v>
      </c>
      <c r="L145" s="1" t="str">
        <f>HYPERLINK("https://files.afu.se/Downloads/Transcripts/OBDM%20(Mike%20and%20Joe)/2021 03 22 - OBDM VIDEOS - Bob Dylan's  The Lonesome Death of Hattie Carrol   by Chris  Spanky  Hughes (cover song)_qHajl03kl8o - transcript (automated).pdf","Transcript Link")</f>
        <v>Transcript Link</v>
      </c>
      <c r="M145" s="2" t="str">
        <f>HYPERLINK("https://files.afu.se/Downloads/Transcripts/OBDM%20(Mike%20and%20Joe)/2021 03 22 - OBDM VIDEOS - Bob Dylan's  The Lonesome Death of Hattie Carrol   by Chris  Spanky  Hughes (cover song)_qHajl03kl8o - transcript (automated).pdf","Transcript Link")</f>
        <v>Transcript Link</v>
      </c>
    </row>
    <row r="146" ht="135" spans="1:13">
      <c r="A146" s="1" t="s">
        <v>725</v>
      </c>
      <c r="B146" s="1" t="s">
        <v>13</v>
      </c>
      <c r="C146" s="4" t="s">
        <v>726</v>
      </c>
      <c r="D146" s="1" t="s">
        <v>727</v>
      </c>
      <c r="E146" s="1" t="s">
        <v>728</v>
      </c>
      <c r="F146" s="4" t="s">
        <v>17</v>
      </c>
      <c r="G146" s="1" t="s">
        <v>18</v>
      </c>
      <c r="H146" s="1" t="s">
        <v>19</v>
      </c>
      <c r="I146" s="1" t="s">
        <v>20</v>
      </c>
      <c r="J146" s="1" t="s">
        <v>729</v>
      </c>
      <c r="K146" s="1" t="s">
        <v>22</v>
      </c>
      <c r="L146" s="1" t="str">
        <f>HYPERLINK("https://files.afu.se/Downloads/Transcripts/OBDM%20(Mike%20and%20Joe)/2021 03 21 - OBDM VIDEOS -  Tuscaloosa  by Chris  Spanky  Hughes_LRod0KxGnBo - transcript (automated).pdf","Transcript Link")</f>
        <v>Transcript Link</v>
      </c>
      <c r="M146" s="2" t="str">
        <f>HYPERLINK("https://files.afu.se/Downloads/Transcripts/OBDM%20(Mike%20and%20Joe)/2021 03 21 - OBDM VIDEOS -  Tuscaloosa  by Chris  Spanky  Hughes_LRod0KxGnBo - transcript (automated).pdf","Transcript Link")</f>
        <v>Transcript Link</v>
      </c>
    </row>
    <row r="147" ht="195" spans="1:13">
      <c r="A147" s="1" t="s">
        <v>730</v>
      </c>
      <c r="B147" s="1" t="s">
        <v>13</v>
      </c>
      <c r="C147" s="4" t="s">
        <v>731</v>
      </c>
      <c r="D147" s="1" t="s">
        <v>732</v>
      </c>
      <c r="E147" s="1" t="s">
        <v>733</v>
      </c>
      <c r="F147" s="4" t="s">
        <v>17</v>
      </c>
      <c r="G147" s="1" t="s">
        <v>18</v>
      </c>
      <c r="H147" s="1" t="s">
        <v>19</v>
      </c>
      <c r="I147" s="1" t="s">
        <v>20</v>
      </c>
      <c r="J147" s="1" t="s">
        <v>734</v>
      </c>
      <c r="K147" s="1" t="s">
        <v>22</v>
      </c>
      <c r="L147" s="1" t="str">
        <f>HYPERLINK("https://files.afu.se/Downloads/Transcripts/OBDM%20(Mike%20and%20Joe)/2021 03 18 - OBDM VIDEOS -  Hermit Blues  by Chris  Spanky  Hughes_HBae1e_LeiE - transcript (automated).pdf","Transcript Link")</f>
        <v>Transcript Link</v>
      </c>
      <c r="M147" s="2" t="str">
        <f>HYPERLINK("https://files.afu.se/Downloads/Transcripts/OBDM%20(Mike%20and%20Joe)/2021 03 18 - OBDM VIDEOS -  Hermit Blues  by Chris  Spanky  Hughes_HBae1e_LeiE - transcript (automated).pdf","Transcript Link")</f>
        <v>Transcript Link</v>
      </c>
    </row>
    <row r="148" ht="135" spans="1:13">
      <c r="A148" s="1" t="s">
        <v>730</v>
      </c>
      <c r="B148" s="1" t="s">
        <v>13</v>
      </c>
      <c r="C148" s="4" t="s">
        <v>735</v>
      </c>
      <c r="D148" s="1" t="s">
        <v>736</v>
      </c>
      <c r="E148" s="1" t="s">
        <v>737</v>
      </c>
      <c r="F148" s="4" t="s">
        <v>17</v>
      </c>
      <c r="G148" s="1" t="s">
        <v>18</v>
      </c>
      <c r="H148" s="1" t="s">
        <v>19</v>
      </c>
      <c r="I148" s="1" t="s">
        <v>20</v>
      </c>
      <c r="J148" s="1" t="s">
        <v>738</v>
      </c>
      <c r="K148" s="1" t="s">
        <v>22</v>
      </c>
      <c r="L148" s="1" t="str">
        <f>HYPERLINK("https://files.afu.se/Downloads/Transcripts/OBDM%20(Mike%20and%20Joe)/2021 03 18 - OBDM VIDEOS -  I Gotta Rash  by Odd Vocado (Spanky)_1GuyKgNgJMU - transcript (automated).pdf","Transcript Link")</f>
        <v>Transcript Link</v>
      </c>
      <c r="M148" s="2" t="str">
        <f>HYPERLINK("https://files.afu.se/Downloads/Transcripts/OBDM%20(Mike%20and%20Joe)/2021 03 18 - OBDM VIDEOS -  I Gotta Rash  by Odd Vocado (Spanky)_1GuyKgNgJMU - transcript (automated).pdf","Transcript Link")</f>
        <v>Transcript Link</v>
      </c>
    </row>
    <row r="149" ht="135" spans="1:13">
      <c r="A149" s="1" t="s">
        <v>739</v>
      </c>
      <c r="B149" s="1" t="s">
        <v>13</v>
      </c>
      <c r="C149" s="4" t="s">
        <v>740</v>
      </c>
      <c r="D149" s="1" t="s">
        <v>741</v>
      </c>
      <c r="E149" s="1" t="s">
        <v>742</v>
      </c>
      <c r="F149" s="4" t="s">
        <v>17</v>
      </c>
      <c r="G149" s="1" t="s">
        <v>18</v>
      </c>
      <c r="H149" s="1" t="s">
        <v>19</v>
      </c>
      <c r="I149" s="1" t="s">
        <v>20</v>
      </c>
      <c r="J149" s="1" t="s">
        <v>743</v>
      </c>
      <c r="K149" s="1" t="s">
        <v>22</v>
      </c>
      <c r="L149" s="1" t="str">
        <f>HYPERLINK("https://files.afu.se/Downloads/Transcripts/OBDM%20(Mike%20and%20Joe)/2021 03 08 - OBDM VIDEOS - 10 Minutes of Chicks!!!_iwlnCHLwwgc - transcript (automated).pdf","Transcript Link")</f>
        <v>Transcript Link</v>
      </c>
      <c r="M149" s="2" t="str">
        <f>HYPERLINK("https://files.afu.se/Downloads/Transcripts/OBDM%20(Mike%20and%20Joe)/2021 03 08 - OBDM VIDEOS - 10 Minutes of Chicks!!!_iwlnCHLwwgc - transcript (automated).pdf","Transcript Link")</f>
        <v>Transcript Link</v>
      </c>
    </row>
    <row r="150" ht="180" spans="1:13">
      <c r="A150" s="1" t="s">
        <v>744</v>
      </c>
      <c r="B150" s="1" t="s">
        <v>13</v>
      </c>
      <c r="C150" s="4" t="s">
        <v>745</v>
      </c>
      <c r="D150" s="1" t="s">
        <v>746</v>
      </c>
      <c r="E150" s="1" t="s">
        <v>747</v>
      </c>
      <c r="F150" s="4" t="s">
        <v>17</v>
      </c>
      <c r="G150" s="1" t="s">
        <v>18</v>
      </c>
      <c r="H150" s="1" t="s">
        <v>19</v>
      </c>
      <c r="I150" s="1" t="s">
        <v>20</v>
      </c>
      <c r="J150" s="1" t="s">
        <v>748</v>
      </c>
      <c r="K150" s="1" t="s">
        <v>22</v>
      </c>
      <c r="L150" s="1" t="str">
        <f>HYPERLINK("https://files.afu.se/Downloads/Transcripts/OBDM%20(Mike%20and%20Joe)/2021 03 05 - OBDM VIDEOS - Spanky does Johnny Cash singing modern songs_pxfW_RIET-g - transcript (automated).pdf","Transcript Link")</f>
        <v>Transcript Link</v>
      </c>
      <c r="M150" s="2" t="str">
        <f>HYPERLINK("https://files.afu.se/Downloads/Transcripts/OBDM%20(Mike%20and%20Joe)/2021 03 05 - OBDM VIDEOS - Spanky does Johnny Cash singing modern songs_pxfW_RIET-g - transcript (automated).pdf","Transcript Link")</f>
        <v>Transcript Link</v>
      </c>
    </row>
    <row r="151" ht="135" spans="1:13">
      <c r="A151" s="1" t="s">
        <v>749</v>
      </c>
      <c r="B151" s="1" t="s">
        <v>13</v>
      </c>
      <c r="C151" s="4" t="s">
        <v>750</v>
      </c>
      <c r="D151" s="1" t="s">
        <v>751</v>
      </c>
      <c r="E151" s="1" t="s">
        <v>752</v>
      </c>
      <c r="F151" s="4" t="s">
        <v>17</v>
      </c>
      <c r="G151" s="1" t="s">
        <v>18</v>
      </c>
      <c r="H151" s="1" t="s">
        <v>19</v>
      </c>
      <c r="I151" s="1" t="s">
        <v>20</v>
      </c>
      <c r="J151" s="1" t="s">
        <v>753</v>
      </c>
      <c r="K151" s="1" t="s">
        <v>22</v>
      </c>
      <c r="L151" s="1" t="str">
        <f>HYPERLINK("https://files.afu.se/Downloads/Transcripts/OBDM%20(Mike%20and%20Joe)/2021 03 04 - OBDM VIDEOS - Chris  Spanky  Hughes - The Sea Shanty Song_m7P7q1Xop3k - transcript (automated).pdf","Transcript Link")</f>
        <v>Transcript Link</v>
      </c>
      <c r="M151" s="2" t="str">
        <f>HYPERLINK("https://files.afu.se/Downloads/Transcripts/OBDM%20(Mike%20and%20Joe)/2021 03 04 - OBDM VIDEOS - Chris  Spanky  Hughes - The Sea Shanty Song_m7P7q1Xop3k - transcript (automated).pdf","Transcript Link")</f>
        <v>Transcript Link</v>
      </c>
    </row>
    <row r="152" ht="180" spans="1:13">
      <c r="A152" s="1" t="s">
        <v>754</v>
      </c>
      <c r="B152" s="1" t="s">
        <v>13</v>
      </c>
      <c r="C152" s="4" t="s">
        <v>755</v>
      </c>
      <c r="D152" s="1" t="s">
        <v>756</v>
      </c>
      <c r="E152" s="1" t="s">
        <v>757</v>
      </c>
      <c r="F152" s="4" t="s">
        <v>17</v>
      </c>
      <c r="G152" s="1" t="s">
        <v>18</v>
      </c>
      <c r="H152" s="1" t="s">
        <v>19</v>
      </c>
      <c r="I152" s="1" t="s">
        <v>20</v>
      </c>
      <c r="J152" s="1" t="s">
        <v>758</v>
      </c>
      <c r="K152" s="1" t="s">
        <v>22</v>
      </c>
      <c r="L152" s="1" t="str">
        <f>HYPERLINK("https://files.afu.se/Downloads/Transcripts/OBDM%20(Mike%20and%20Joe)/2021 03 02 - OBDM VIDEOS -  Dumpster Baby  by Chris  Spanky  Hughes_IeCoadSQbBU - transcript (automated).pdf","Transcript Link")</f>
        <v>Transcript Link</v>
      </c>
      <c r="M152" s="2" t="str">
        <f>HYPERLINK("https://files.afu.se/Downloads/Transcripts/OBDM%20(Mike%20and%20Joe)/2021 03 02 - OBDM VIDEOS -  Dumpster Baby  by Chris  Spanky  Hughes_IeCoadSQbBU - transcript (automated).pdf","Transcript Link")</f>
        <v>Transcript Link</v>
      </c>
    </row>
    <row r="153" ht="135" spans="1:13">
      <c r="A153" s="1" t="s">
        <v>754</v>
      </c>
      <c r="B153" s="1" t="s">
        <v>13</v>
      </c>
      <c r="C153" s="4" t="s">
        <v>759</v>
      </c>
      <c r="D153" s="1" t="s">
        <v>760</v>
      </c>
      <c r="E153" s="1" t="s">
        <v>761</v>
      </c>
      <c r="F153" s="4" t="s">
        <v>17</v>
      </c>
      <c r="G153" s="1" t="s">
        <v>18</v>
      </c>
      <c r="H153" s="1" t="s">
        <v>19</v>
      </c>
      <c r="I153" s="1" t="s">
        <v>20</v>
      </c>
      <c r="J153" s="1" t="s">
        <v>762</v>
      </c>
      <c r="K153" s="1" t="s">
        <v>22</v>
      </c>
      <c r="L153" s="1" t="str">
        <f>HYPERLINK("https://files.afu.se/Downloads/Transcripts/OBDM%20(Mike%20and%20Joe)/2021 03 02 - OBDM VIDEOS -  Keitel's Lament  by Chris  Spanky  Hughes_vXKSZz5VQkU - transcript (automated).pdf","Transcript Link")</f>
        <v>Transcript Link</v>
      </c>
      <c r="M153" s="2" t="str">
        <f>HYPERLINK("https://files.afu.se/Downloads/Transcripts/OBDM%20(Mike%20and%20Joe)/2021 03 02 - OBDM VIDEOS -  Keitel's Lament  by Chris  Spanky  Hughes_vXKSZz5VQkU - transcript (automated).pdf","Transcript Link")</f>
        <v>Transcript Link</v>
      </c>
    </row>
    <row r="154" ht="135" spans="1:13">
      <c r="A154" s="1" t="s">
        <v>763</v>
      </c>
      <c r="B154" s="1" t="s">
        <v>13</v>
      </c>
      <c r="C154" s="4" t="s">
        <v>764</v>
      </c>
      <c r="D154" s="1" t="s">
        <v>765</v>
      </c>
      <c r="E154" s="1" t="s">
        <v>766</v>
      </c>
      <c r="F154" s="4" t="s">
        <v>17</v>
      </c>
      <c r="G154" s="1" t="s">
        <v>18</v>
      </c>
      <c r="H154" s="1" t="s">
        <v>19</v>
      </c>
      <c r="I154" s="1" t="s">
        <v>20</v>
      </c>
      <c r="J154" s="1" t="s">
        <v>767</v>
      </c>
      <c r="K154" s="1" t="s">
        <v>22</v>
      </c>
      <c r="L154" s="1" t="str">
        <f>HYPERLINK("https://files.afu.se/Downloads/Transcripts/OBDM%20(Mike%20and%20Joe)/2021 01 21 - OBDM VIDEOS - Rare and Old UFO and Paranormal publications_NNDU3tl-okk - transcript (automated).pdf","Transcript Link")</f>
        <v>Transcript Link</v>
      </c>
      <c r="M154" s="2" t="str">
        <f>HYPERLINK("https://files.afu.se/Downloads/Transcripts/OBDM%20(Mike%20and%20Joe)/2021 01 21 - OBDM VIDEOS - Rare and Old UFO and Paranormal publications_NNDU3tl-okk - transcript (automated).pdf","Transcript Link")</f>
        <v>Transcript Link</v>
      </c>
    </row>
    <row r="155" ht="409.5" spans="1:13">
      <c r="A155" s="1" t="s">
        <v>768</v>
      </c>
      <c r="B155" s="1" t="s">
        <v>13</v>
      </c>
      <c r="C155" s="4" t="s">
        <v>769</v>
      </c>
      <c r="D155" s="1" t="s">
        <v>770</v>
      </c>
      <c r="E155" s="1" t="s">
        <v>771</v>
      </c>
      <c r="F155" s="4" t="s">
        <v>17</v>
      </c>
      <c r="G155" s="1" t="s">
        <v>18</v>
      </c>
      <c r="H155" s="1" t="s">
        <v>19</v>
      </c>
      <c r="I155" s="1" t="s">
        <v>20</v>
      </c>
      <c r="J155" s="1" t="s">
        <v>772</v>
      </c>
      <c r="K155" s="1" t="s">
        <v>22</v>
      </c>
      <c r="L155" s="1" t="str">
        <f>HYPERLINK("https://files.afu.se/Downloads/Transcripts/OBDM%20(Mike%20and%20Joe)/2020 12 28 - OBDM VIDEOS - The Men in Black   A brief overview_1sbZnguJl8I - transcript (automated).pdf","Transcript Link")</f>
        <v>Transcript Link</v>
      </c>
      <c r="M155" s="2" t="str">
        <f>HYPERLINK("https://files.afu.se/Downloads/Transcripts/OBDM%20(Mike%20and%20Joe)/2020 12 28 - OBDM VIDEOS - The Men in Black   A brief overview_1sbZnguJl8I - transcript (automated).pdf","Transcript Link")</f>
        <v>Transcript Link</v>
      </c>
    </row>
    <row r="156" ht="409.5" spans="1:13">
      <c r="A156" s="1" t="s">
        <v>773</v>
      </c>
      <c r="B156" s="1" t="s">
        <v>13</v>
      </c>
      <c r="C156" s="4" t="s">
        <v>774</v>
      </c>
      <c r="D156" s="1" t="s">
        <v>775</v>
      </c>
      <c r="E156" s="1" t="s">
        <v>776</v>
      </c>
      <c r="F156" s="4" t="s">
        <v>17</v>
      </c>
      <c r="G156" s="1" t="s">
        <v>18</v>
      </c>
      <c r="H156" s="1" t="s">
        <v>19</v>
      </c>
      <c r="I156" s="1" t="s">
        <v>20</v>
      </c>
      <c r="J156" s="1" t="s">
        <v>777</v>
      </c>
      <c r="K156" s="1" t="s">
        <v>22</v>
      </c>
      <c r="L156" s="1" t="str">
        <f>HYPERLINK("https://files.afu.se/Downloads/Transcripts/OBDM%20(Mike%20and%20Joe)/2020 12 27 - OBDM VIDEOS - Missing 411  Animal Abductions_8nV0B9tEsI8 - transcript (automated).pdf","Transcript Link")</f>
        <v>Transcript Link</v>
      </c>
      <c r="M156" s="2" t="str">
        <f>HYPERLINK("https://files.afu.se/Downloads/Transcripts/OBDM%20(Mike%20and%20Joe)/2020 12 27 - OBDM VIDEOS - Missing 411  Animal Abductions_8nV0B9tEsI8 - transcript (automated).pdf","Transcript Link")</f>
        <v>Transcript Link</v>
      </c>
    </row>
    <row r="157" ht="135" spans="1:13">
      <c r="A157" s="1" t="s">
        <v>778</v>
      </c>
      <c r="B157" s="1" t="s">
        <v>13</v>
      </c>
      <c r="C157" s="4" t="s">
        <v>779</v>
      </c>
      <c r="D157" s="1" t="s">
        <v>780</v>
      </c>
      <c r="E157" s="1" t="s">
        <v>781</v>
      </c>
      <c r="F157" s="4" t="s">
        <v>17</v>
      </c>
      <c r="G157" s="1" t="s">
        <v>18</v>
      </c>
      <c r="H157" s="1" t="s">
        <v>19</v>
      </c>
      <c r="I157" s="1" t="s">
        <v>20</v>
      </c>
      <c r="J157" s="1" t="s">
        <v>782</v>
      </c>
      <c r="K157" s="1" t="s">
        <v>22</v>
      </c>
      <c r="L157" s="1" t="str">
        <f>HYPERLINK("https://files.afu.se/Downloads/Transcripts/OBDM%20(Mike%20and%20Joe)/2020 11 13 - OBDM VIDEOS - Spanky &amp; Hambone &amp; Nic_5gkq2loE5aM - transcript (automated).pdf","Transcript Link")</f>
        <v>Transcript Link</v>
      </c>
      <c r="M157" s="2" t="str">
        <f>HYPERLINK("https://files.afu.se/Downloads/Transcripts/OBDM%20(Mike%20and%20Joe)/2020 11 13 - OBDM VIDEOS - Spanky &amp; Hambone &amp; Nic_5gkq2loE5aM - transcript (automated).pdf","Transcript Link")</f>
        <v>Transcript Link</v>
      </c>
    </row>
    <row r="158" ht="409.5" spans="1:13">
      <c r="A158" s="1" t="s">
        <v>783</v>
      </c>
      <c r="B158" s="1" t="s">
        <v>13</v>
      </c>
      <c r="C158" s="4" t="s">
        <v>784</v>
      </c>
      <c r="D158" s="1" t="s">
        <v>785</v>
      </c>
      <c r="E158" s="1" t="s">
        <v>786</v>
      </c>
      <c r="F158" s="4" t="s">
        <v>17</v>
      </c>
      <c r="G158" s="1" t="s">
        <v>18</v>
      </c>
      <c r="H158" s="1" t="s">
        <v>19</v>
      </c>
      <c r="I158" s="1" t="s">
        <v>20</v>
      </c>
      <c r="J158" s="1" t="s">
        <v>787</v>
      </c>
      <c r="K158" s="1" t="s">
        <v>22</v>
      </c>
      <c r="L158" s="1" t="str">
        <f>HYPERLINK("https://files.afu.se/Downloads/Transcripts/OBDM%20(Mike%20and%20Joe)/2020 10 18 - OBDM VIDEOS - Missing 411  The Hunter, The Alien and the Robot_1QMJNi2uMXE - transcript (automated).pdf","Transcript Link")</f>
        <v>Transcript Link</v>
      </c>
      <c r="M158" s="2" t="str">
        <f>HYPERLINK("https://files.afu.se/Downloads/Transcripts/OBDM%20(Mike%20and%20Joe)/2020 10 18 - OBDM VIDEOS - Missing 411  The Hunter, The Alien and the Robot_1QMJNi2uMXE - transcript (automated).pdf","Transcript Link")</f>
        <v>Transcript Link</v>
      </c>
    </row>
    <row r="159" ht="135" spans="1:13">
      <c r="A159" s="1" t="s">
        <v>788</v>
      </c>
      <c r="B159" s="1" t="s">
        <v>13</v>
      </c>
      <c r="C159" s="4" t="s">
        <v>789</v>
      </c>
      <c r="D159" s="1" t="s">
        <v>790</v>
      </c>
      <c r="E159" s="1" t="s">
        <v>791</v>
      </c>
      <c r="F159" s="4" t="s">
        <v>17</v>
      </c>
      <c r="G159" s="1" t="s">
        <v>18</v>
      </c>
      <c r="H159" s="1" t="s">
        <v>19</v>
      </c>
      <c r="I159" s="1" t="s">
        <v>20</v>
      </c>
      <c r="J159" s="1" t="s">
        <v>792</v>
      </c>
      <c r="K159" s="1" t="s">
        <v>22</v>
      </c>
      <c r="L159" s="1" t="str">
        <f>HYPERLINK("https://files.afu.se/Downloads/Transcripts/OBDM%20(Mike%20and%20Joe)/2020 08 25 - OBDM VIDEOS - Cutting Wood_WDXOaztVsCY - transcript (automated).pdf","Transcript Link")</f>
        <v>Transcript Link</v>
      </c>
      <c r="M159" s="2" t="str">
        <f>HYPERLINK("https://files.afu.se/Downloads/Transcripts/OBDM%20(Mike%20and%20Joe)/2020 08 25 - OBDM VIDEOS - Cutting Wood_WDXOaztVsCY - transcript (automated).pdf","Transcript Link")</f>
        <v>Transcript Link</v>
      </c>
    </row>
    <row r="160" ht="409.5" spans="1:13">
      <c r="A160" s="1" t="s">
        <v>793</v>
      </c>
      <c r="B160" s="1" t="s">
        <v>13</v>
      </c>
      <c r="C160" s="4" t="s">
        <v>794</v>
      </c>
      <c r="D160" s="1" t="s">
        <v>795</v>
      </c>
      <c r="E160" s="1" t="s">
        <v>796</v>
      </c>
      <c r="F160" s="4" t="s">
        <v>17</v>
      </c>
      <c r="G160" s="1" t="s">
        <v>18</v>
      </c>
      <c r="H160" s="1" t="s">
        <v>19</v>
      </c>
      <c r="I160" s="1" t="s">
        <v>20</v>
      </c>
      <c r="J160" s="1" t="s">
        <v>797</v>
      </c>
      <c r="K160" s="1" t="s">
        <v>22</v>
      </c>
      <c r="L160" s="1" t="str">
        <f>HYPERLINK("https://files.afu.se/Downloads/Transcripts/OBDM%20(Mike%20and%20Joe)/2020 08 07 - OBDM VIDEOS - Black Triangle UFOs_6o5tENq3PBY - transcript (automated).pdf","Transcript Link")</f>
        <v>Transcript Link</v>
      </c>
      <c r="M160" s="2" t="str">
        <f>HYPERLINK("https://files.afu.se/Downloads/Transcripts/OBDM%20(Mike%20and%20Joe)/2020 08 07 - OBDM VIDEOS - Black Triangle UFOs_6o5tENq3PBY - transcript (automated).pdf","Transcript Link")</f>
        <v>Transcript Link</v>
      </c>
    </row>
    <row r="161" ht="135" spans="1:13">
      <c r="A161" s="1" t="s">
        <v>798</v>
      </c>
      <c r="B161" s="1" t="s">
        <v>13</v>
      </c>
      <c r="C161" s="4" t="s">
        <v>799</v>
      </c>
      <c r="D161" s="1" t="s">
        <v>800</v>
      </c>
      <c r="F161" s="4" t="s">
        <v>17</v>
      </c>
      <c r="G161" s="1" t="s">
        <v>18</v>
      </c>
      <c r="H161" s="1" t="s">
        <v>19</v>
      </c>
      <c r="I161" s="1" t="s">
        <v>20</v>
      </c>
      <c r="J161" s="1" t="s">
        <v>801</v>
      </c>
      <c r="K161" s="1" t="s">
        <v>22</v>
      </c>
      <c r="L161" s="1" t="str">
        <f>HYPERLINK("https://files.afu.se/Downloads/Transcripts/OBDM%20(Mike%20and%20Joe)/2020 07 17 - OBDM VIDEOS - Tractor Talk  New OBDM Shows_NloVzS5oAhA - transcript (automated).pdf","Transcript Link")</f>
        <v>Transcript Link</v>
      </c>
      <c r="M161" s="2" t="str">
        <f>HYPERLINK("https://files.afu.se/Downloads/Transcripts/OBDM%20(Mike%20and%20Joe)/2020 07 17 - OBDM VIDEOS - Tractor Talk  New OBDM Shows_NloVzS5oAhA - transcript (automated).pdf","Transcript Link")</f>
        <v>Transcript Link</v>
      </c>
    </row>
    <row r="162" ht="135" spans="1:13">
      <c r="A162" s="1" t="s">
        <v>802</v>
      </c>
      <c r="B162" s="1" t="s">
        <v>13</v>
      </c>
      <c r="C162" s="4" t="s">
        <v>803</v>
      </c>
      <c r="D162" s="1" t="s">
        <v>804</v>
      </c>
      <c r="E162" s="1" t="s">
        <v>805</v>
      </c>
      <c r="F162" s="4" t="s">
        <v>17</v>
      </c>
      <c r="G162" s="1" t="s">
        <v>18</v>
      </c>
      <c r="H162" s="1" t="s">
        <v>19</v>
      </c>
      <c r="I162" s="1" t="s">
        <v>20</v>
      </c>
      <c r="J162" s="1" t="s">
        <v>806</v>
      </c>
      <c r="K162" s="1" t="s">
        <v>22</v>
      </c>
      <c r="L162" s="1" t="str">
        <f>HYPERLINK("https://files.afu.se/Downloads/Transcripts/OBDM%20(Mike%20and%20Joe)/2020 07 08 - OBDM VIDEOS - X-Files and Black Eyed Kids_VmFixckA-5I - transcript (automated).pdf","Transcript Link")</f>
        <v>Transcript Link</v>
      </c>
      <c r="M162" s="2" t="str">
        <f>HYPERLINK("https://files.afu.se/Downloads/Transcripts/OBDM%20(Mike%20and%20Joe)/2020 07 08 - OBDM VIDEOS - X-Files and Black Eyed Kids_VmFixckA-5I - transcript (automated).pdf","Transcript Link")</f>
        <v>Transcript Link</v>
      </c>
    </row>
    <row r="163" ht="409.5" spans="1:13">
      <c r="A163" s="1" t="s">
        <v>807</v>
      </c>
      <c r="B163" s="1" t="s">
        <v>13</v>
      </c>
      <c r="C163" s="4" t="s">
        <v>808</v>
      </c>
      <c r="D163" s="1" t="s">
        <v>809</v>
      </c>
      <c r="E163" s="1" t="s">
        <v>810</v>
      </c>
      <c r="F163" s="4" t="s">
        <v>17</v>
      </c>
      <c r="G163" s="1" t="s">
        <v>18</v>
      </c>
      <c r="H163" s="1" t="s">
        <v>19</v>
      </c>
      <c r="I163" s="1" t="s">
        <v>20</v>
      </c>
      <c r="J163" s="1" t="s">
        <v>811</v>
      </c>
      <c r="K163" s="1" t="s">
        <v>22</v>
      </c>
      <c r="L163" s="1" t="str">
        <f>HYPERLINK("https://files.afu.se/Downloads/Transcripts/OBDM%20(Mike%20and%20Joe)/2020 06 26 - OBDM VIDEOS - The Count of St. Germain   Time Traveling Vampire_CdERAHzjtRU - transcript (automated).pdf","Transcript Link")</f>
        <v>Transcript Link</v>
      </c>
      <c r="M163" s="2" t="str">
        <f>HYPERLINK("https://files.afu.se/Downloads/Transcripts/OBDM%20(Mike%20and%20Joe)/2020 06 26 - OBDM VIDEOS - The Count of St. Germain   Time Traveling Vampire_CdERAHzjtRU - transcript (automated).pdf","Transcript Link")</f>
        <v>Transcript Link</v>
      </c>
    </row>
    <row r="164" ht="409.5" spans="1:13">
      <c r="A164" s="1" t="s">
        <v>812</v>
      </c>
      <c r="B164" s="1" t="s">
        <v>13</v>
      </c>
      <c r="C164" s="4" t="s">
        <v>813</v>
      </c>
      <c r="D164" s="1" t="s">
        <v>814</v>
      </c>
      <c r="E164" s="1" t="s">
        <v>815</v>
      </c>
      <c r="F164" s="4" t="s">
        <v>17</v>
      </c>
      <c r="G164" s="1" t="s">
        <v>18</v>
      </c>
      <c r="H164" s="1" t="s">
        <v>19</v>
      </c>
      <c r="I164" s="1" t="s">
        <v>20</v>
      </c>
      <c r="J164" s="1" t="s">
        <v>816</v>
      </c>
      <c r="K164" s="1" t="s">
        <v>22</v>
      </c>
      <c r="L164" s="1" t="str">
        <f>HYPERLINK("https://files.afu.se/Downloads/Transcripts/OBDM%20(Mike%20and%20Joe)/2020 06 25 - OBDM VIDEOS - New Loch Ness Monster Photo_gX-CC6kudXY - transcript (automated).pdf","Transcript Link")</f>
        <v>Transcript Link</v>
      </c>
      <c r="M164" s="2" t="str">
        <f>HYPERLINK("https://files.afu.se/Downloads/Transcripts/OBDM%20(Mike%20and%20Joe)/2020 06 25 - OBDM VIDEOS - New Loch Ness Monster Photo_gX-CC6kudXY - transcript (automated).pdf","Transcript Link")</f>
        <v>Transcript Link</v>
      </c>
    </row>
    <row r="165" ht="135" spans="1:13">
      <c r="A165" s="1" t="s">
        <v>817</v>
      </c>
      <c r="B165" s="1" t="s">
        <v>13</v>
      </c>
      <c r="C165" s="4" t="s">
        <v>818</v>
      </c>
      <c r="D165" s="1" t="s">
        <v>819</v>
      </c>
      <c r="E165" s="1" t="s">
        <v>820</v>
      </c>
      <c r="F165" s="4" t="s">
        <v>17</v>
      </c>
      <c r="G165" s="1" t="s">
        <v>18</v>
      </c>
      <c r="H165" s="1" t="s">
        <v>19</v>
      </c>
      <c r="I165" s="1" t="s">
        <v>20</v>
      </c>
      <c r="J165" s="1" t="s">
        <v>821</v>
      </c>
      <c r="K165" s="1" t="s">
        <v>22</v>
      </c>
      <c r="L165" s="1" t="str">
        <f>HYPERLINK("https://files.afu.se/Downloads/Transcripts/OBDM%20(Mike%20and%20Joe)/2020 05 29 - OBDM VIDEOS - Hot Pocket Hoedown_UBpTh-vLqVo - transcript (automated).pdf","Transcript Link")</f>
        <v>Transcript Link</v>
      </c>
      <c r="M165" s="2" t="str">
        <f>HYPERLINK("https://files.afu.se/Downloads/Transcripts/OBDM%20(Mike%20and%20Joe)/2020 05 29 - OBDM VIDEOS - Hot Pocket Hoedown_UBpTh-vLqVo - transcript (automated).pdf","Transcript Link")</f>
        <v>Transcript Link</v>
      </c>
    </row>
    <row r="166" ht="135" spans="1:13">
      <c r="A166" s="1" t="s">
        <v>822</v>
      </c>
      <c r="B166" s="1" t="s">
        <v>13</v>
      </c>
      <c r="C166" s="4" t="s">
        <v>823</v>
      </c>
      <c r="D166" s="1" t="s">
        <v>824</v>
      </c>
      <c r="E166" s="1" t="s">
        <v>825</v>
      </c>
      <c r="F166" s="4" t="s">
        <v>17</v>
      </c>
      <c r="G166" s="1" t="s">
        <v>18</v>
      </c>
      <c r="H166" s="1" t="s">
        <v>19</v>
      </c>
      <c r="I166" s="1" t="s">
        <v>20</v>
      </c>
      <c r="J166" s="1" t="s">
        <v>826</v>
      </c>
      <c r="K166" s="1" t="s">
        <v>22</v>
      </c>
      <c r="L166" s="1" t="str">
        <f>HYPERLINK("https://files.afu.se/Downloads/Transcripts/OBDM%20(Mike%20and%20Joe)/2020 04 10 - OBDM VIDEOS - Skull Valley Serenade_WUkvAOL9UzI - transcript (automated).pdf","Transcript Link")</f>
        <v>Transcript Link</v>
      </c>
      <c r="M166" s="2" t="str">
        <f>HYPERLINK("https://files.afu.se/Downloads/Transcripts/OBDM%20(Mike%20and%20Joe)/2020 04 10 - OBDM VIDEOS - Skull Valley Serenade_WUkvAOL9UzI - transcript (automated).pdf","Transcript Link")</f>
        <v>Transcript Link</v>
      </c>
    </row>
    <row r="167" ht="135" spans="1:13">
      <c r="A167" s="1" t="s">
        <v>827</v>
      </c>
      <c r="B167" s="1" t="s">
        <v>13</v>
      </c>
      <c r="C167" s="4" t="s">
        <v>828</v>
      </c>
      <c r="D167" s="1" t="s">
        <v>829</v>
      </c>
      <c r="E167" s="1" t="s">
        <v>830</v>
      </c>
      <c r="F167" s="4" t="s">
        <v>17</v>
      </c>
      <c r="G167" s="1" t="s">
        <v>18</v>
      </c>
      <c r="H167" s="1" t="s">
        <v>19</v>
      </c>
      <c r="I167" s="1" t="s">
        <v>20</v>
      </c>
      <c r="J167" s="1" t="s">
        <v>831</v>
      </c>
      <c r="K167" s="1" t="s">
        <v>22</v>
      </c>
      <c r="L167" s="1" t="str">
        <f>HYPERLINK("https://files.afu.se/Downloads/Transcripts/OBDM%20(Mike%20and%20Joe)/2020 03 16 - OBDM VIDEOS - Hunting Bigfoot   The Game, part 2_y98krppOdsc - transcript (automated).pdf","Transcript Link")</f>
        <v>Transcript Link</v>
      </c>
      <c r="M167" s="2" t="str">
        <f>HYPERLINK("https://files.afu.se/Downloads/Transcripts/OBDM%20(Mike%20and%20Joe)/2020 03 16 - OBDM VIDEOS - Hunting Bigfoot   The Game, part 2_y98krppOdsc - transcript (automated).pdf","Transcript Link")</f>
        <v>Transcript Link</v>
      </c>
    </row>
    <row r="168" ht="409.5" spans="1:13">
      <c r="A168" s="1" t="s">
        <v>832</v>
      </c>
      <c r="B168" s="1" t="s">
        <v>13</v>
      </c>
      <c r="C168" s="4" t="s">
        <v>833</v>
      </c>
      <c r="D168" s="1" t="s">
        <v>834</v>
      </c>
      <c r="E168" s="1" t="s">
        <v>835</v>
      </c>
      <c r="F168" s="4" t="s">
        <v>17</v>
      </c>
      <c r="G168" s="1" t="s">
        <v>18</v>
      </c>
      <c r="H168" s="1" t="s">
        <v>19</v>
      </c>
      <c r="I168" s="1" t="s">
        <v>20</v>
      </c>
      <c r="J168" s="1" t="s">
        <v>836</v>
      </c>
      <c r="K168" s="1" t="s">
        <v>22</v>
      </c>
      <c r="L168" s="1" t="str">
        <f>HYPERLINK("https://files.afu.se/Downloads/Transcripts/OBDM%20(Mike%20and%20Joe)/2020 02 26 - OBDM VIDEOS - Hunting Bigfoot   The Game_0xFF7cxxhPs - transcript (automated).pdf","Transcript Link")</f>
        <v>Transcript Link</v>
      </c>
      <c r="M168" s="2" t="str">
        <f>HYPERLINK("https://files.afu.se/Downloads/Transcripts/OBDM%20(Mike%20and%20Joe)/2020 02 26 - OBDM VIDEOS - Hunting Bigfoot   The Game_0xFF7cxxhPs - transcript (automated).pdf","Transcript Link")</f>
        <v>Transcript Link</v>
      </c>
    </row>
    <row r="169" ht="135" spans="1:13">
      <c r="A169" s="1" t="s">
        <v>837</v>
      </c>
      <c r="B169" s="1" t="s">
        <v>13</v>
      </c>
      <c r="C169" s="4" t="s">
        <v>838</v>
      </c>
      <c r="D169" s="1" t="s">
        <v>839</v>
      </c>
      <c r="E169" s="1" t="s">
        <v>840</v>
      </c>
      <c r="F169" s="4" t="s">
        <v>17</v>
      </c>
      <c r="G169" s="1" t="s">
        <v>18</v>
      </c>
      <c r="H169" s="1" t="s">
        <v>19</v>
      </c>
      <c r="I169" s="1" t="s">
        <v>20</v>
      </c>
      <c r="J169" s="1" t="s">
        <v>841</v>
      </c>
      <c r="K169" s="1" t="s">
        <v>22</v>
      </c>
      <c r="L169" s="1" t="str">
        <f>HYPERLINK("https://files.afu.se/Downloads/Transcripts/OBDM%20(Mike%20and%20Joe)/2019 11 30 - OBDM VIDEOS - Catalyst - The Morning After_XUra1nyQeNE - transcript (automated).pdf","Transcript Link")</f>
        <v>Transcript Link</v>
      </c>
      <c r="M169" s="2" t="str">
        <f>HYPERLINK("https://files.afu.se/Downloads/Transcripts/OBDM%20(Mike%20and%20Joe)/2019 11 30 - OBDM VIDEOS - Catalyst - The Morning After_XUra1nyQeNE - transcript (automated).pdf","Transcript Link")</f>
        <v>Transcript Link</v>
      </c>
    </row>
    <row r="170" ht="135" spans="1:13">
      <c r="A170" s="1" t="s">
        <v>842</v>
      </c>
      <c r="B170" s="1" t="s">
        <v>13</v>
      </c>
      <c r="C170" s="4" t="s">
        <v>843</v>
      </c>
      <c r="D170" s="1" t="s">
        <v>844</v>
      </c>
      <c r="E170" s="1" t="s">
        <v>845</v>
      </c>
      <c r="F170" s="4" t="s">
        <v>17</v>
      </c>
      <c r="G170" s="1" t="s">
        <v>18</v>
      </c>
      <c r="H170" s="1" t="s">
        <v>19</v>
      </c>
      <c r="I170" s="1" t="s">
        <v>20</v>
      </c>
      <c r="J170" s="1" t="s">
        <v>846</v>
      </c>
      <c r="K170" s="1" t="s">
        <v>22</v>
      </c>
      <c r="L170" s="1" t="str">
        <f>HYPERLINK("https://files.afu.se/Downloads/Transcripts/OBDM%20(Mike%20and%20Joe)/2019 11 04 - OBDM VIDEOS - Alien Human Mutilations_2nRahNoaNYo - transcript (automated).pdf","Transcript Link")</f>
        <v>Transcript Link</v>
      </c>
      <c r="M170" s="2" t="str">
        <f>HYPERLINK("https://files.afu.se/Downloads/Transcripts/OBDM%20(Mike%20and%20Joe)/2019 11 04 - OBDM VIDEOS - Alien Human Mutilations_2nRahNoaNYo - transcript (automated).pdf","Transcript Link")</f>
        <v>Transcript Link</v>
      </c>
    </row>
    <row r="171" ht="135" spans="1:13">
      <c r="A171" s="1" t="s">
        <v>847</v>
      </c>
      <c r="B171" s="1" t="s">
        <v>13</v>
      </c>
      <c r="C171" s="4" t="s">
        <v>848</v>
      </c>
      <c r="D171" s="1" t="s">
        <v>849</v>
      </c>
      <c r="E171" s="1" t="s">
        <v>850</v>
      </c>
      <c r="F171" s="4" t="s">
        <v>17</v>
      </c>
      <c r="G171" s="1" t="s">
        <v>18</v>
      </c>
      <c r="H171" s="1" t="s">
        <v>19</v>
      </c>
      <c r="I171" s="1" t="s">
        <v>20</v>
      </c>
      <c r="J171" s="1" t="s">
        <v>851</v>
      </c>
      <c r="K171" s="1" t="s">
        <v>22</v>
      </c>
      <c r="L171" s="1" t="str">
        <f>HYPERLINK("https://files.afu.se/Downloads/Transcripts/OBDM%20(Mike%20and%20Joe)/2019 10 29 - OBDM VIDEOS - Demon Encounter_cO8wz7ALI2M - transcript (automated).pdf","Transcript Link")</f>
        <v>Transcript Link</v>
      </c>
      <c r="M171" s="2" t="str">
        <f>HYPERLINK("https://files.afu.se/Downloads/Transcripts/OBDM%20(Mike%20and%20Joe)/2019 10 29 - OBDM VIDEOS - Demon Encounter_cO8wz7ALI2M - transcript (automated).pdf","Transcript Link")</f>
        <v>Transcript Link</v>
      </c>
    </row>
    <row r="172" ht="409.5" spans="1:13">
      <c r="A172" s="1" t="s">
        <v>852</v>
      </c>
      <c r="B172" s="1" t="s">
        <v>13</v>
      </c>
      <c r="C172" s="4" t="s">
        <v>853</v>
      </c>
      <c r="D172" s="1" t="s">
        <v>854</v>
      </c>
      <c r="E172" s="1" t="s">
        <v>855</v>
      </c>
      <c r="F172" s="4" t="s">
        <v>17</v>
      </c>
      <c r="G172" s="1" t="s">
        <v>18</v>
      </c>
      <c r="H172" s="1" t="s">
        <v>19</v>
      </c>
      <c r="I172" s="1" t="s">
        <v>20</v>
      </c>
      <c r="J172" s="1" t="s">
        <v>856</v>
      </c>
      <c r="K172" s="1" t="s">
        <v>22</v>
      </c>
      <c r="L172" s="1" t="str">
        <f>HYPERLINK("https://files.afu.se/Downloads/Transcripts/OBDM%20(Mike%20and%20Joe)/2019 10 28 - OBDM VIDEOS - Psychic talks to Kurt Cobain_Sglz4fANugs - transcript (automated).pdf","Transcript Link")</f>
        <v>Transcript Link</v>
      </c>
      <c r="M172" s="2" t="str">
        <f>HYPERLINK("https://files.afu.se/Downloads/Transcripts/OBDM%20(Mike%20and%20Joe)/2019 10 28 - OBDM VIDEOS - Psychic talks to Kurt Cobain_Sglz4fANugs - transcript (automated).pdf","Transcript Link")</f>
        <v>Transcript Link</v>
      </c>
    </row>
    <row r="173" ht="409.5" spans="1:13">
      <c r="A173" s="1" t="s">
        <v>857</v>
      </c>
      <c r="B173" s="1" t="s">
        <v>13</v>
      </c>
      <c r="C173" s="4" t="s">
        <v>858</v>
      </c>
      <c r="D173" s="1" t="s">
        <v>859</v>
      </c>
      <c r="E173" s="1" t="s">
        <v>860</v>
      </c>
      <c r="F173" s="4" t="s">
        <v>17</v>
      </c>
      <c r="G173" s="1" t="s">
        <v>18</v>
      </c>
      <c r="H173" s="1" t="s">
        <v>19</v>
      </c>
      <c r="I173" s="1" t="s">
        <v>20</v>
      </c>
      <c r="J173" s="1" t="s">
        <v>861</v>
      </c>
      <c r="K173" s="1" t="s">
        <v>22</v>
      </c>
      <c r="L173" s="1" t="str">
        <f>HYPERLINK("https://files.afu.se/Downloads/Transcripts/OBDM%20(Mike%20and%20Joe)/2019 10 22 - OBDM VIDEOS - Who Is D.B. Cooper _-XOmQFJjhok - transcript (automated).pdf","Transcript Link")</f>
        <v>Transcript Link</v>
      </c>
      <c r="M173" s="2" t="str">
        <f>HYPERLINK("https://files.afu.se/Downloads/Transcripts/OBDM%20(Mike%20and%20Joe)/2019 10 22 - OBDM VIDEOS - Who Is D.B. Cooper _-XOmQFJjhok - transcript (automated).pdf","Transcript Link")</f>
        <v>Transcript Link</v>
      </c>
    </row>
    <row r="174" ht="409.5" spans="1:13">
      <c r="A174" s="1" t="s">
        <v>862</v>
      </c>
      <c r="B174" s="1" t="s">
        <v>13</v>
      </c>
      <c r="C174" s="4" t="s">
        <v>863</v>
      </c>
      <c r="D174" s="1" t="s">
        <v>864</v>
      </c>
      <c r="E174" s="1" t="s">
        <v>865</v>
      </c>
      <c r="F174" s="4" t="s">
        <v>17</v>
      </c>
      <c r="G174" s="1" t="s">
        <v>18</v>
      </c>
      <c r="H174" s="1" t="s">
        <v>19</v>
      </c>
      <c r="I174" s="1" t="s">
        <v>20</v>
      </c>
      <c r="J174" s="1" t="s">
        <v>866</v>
      </c>
      <c r="K174" s="1" t="s">
        <v>22</v>
      </c>
      <c r="L174" s="1" t="str">
        <f>HYPERLINK("https://files.afu.se/Downloads/Transcripts/OBDM%20(Mike%20and%20Joe)/2019 10 19 - OBDM VIDEOS - Missing 411 - The Invisible Predator, Revisited_aUktBGdZZ9U - transcript (automated).pdf","Transcript Link")</f>
        <v>Transcript Link</v>
      </c>
      <c r="M174" s="2" t="str">
        <f>HYPERLINK("https://files.afu.se/Downloads/Transcripts/OBDM%20(Mike%20and%20Joe)/2019 10 19 - OBDM VIDEOS - Missing 411 - The Invisible Predator, Revisited_aUktBGdZZ9U - transcript (automated).pdf","Transcript Link")</f>
        <v>Transcript Link</v>
      </c>
    </row>
    <row r="175" ht="180" spans="1:13">
      <c r="A175" s="1" t="s">
        <v>867</v>
      </c>
      <c r="B175" s="1" t="s">
        <v>13</v>
      </c>
      <c r="C175" s="4" t="s">
        <v>868</v>
      </c>
      <c r="D175" s="1" t="s">
        <v>869</v>
      </c>
      <c r="E175" s="1" t="s">
        <v>870</v>
      </c>
      <c r="F175" s="4" t="s">
        <v>17</v>
      </c>
      <c r="G175" s="1" t="s">
        <v>18</v>
      </c>
      <c r="H175" s="1" t="s">
        <v>19</v>
      </c>
      <c r="I175" s="1" t="s">
        <v>20</v>
      </c>
      <c r="J175" s="1" t="s">
        <v>871</v>
      </c>
      <c r="K175" s="1" t="s">
        <v>22</v>
      </c>
      <c r="L175" s="1" t="str">
        <f>HYPERLINK("https://files.afu.se/Downloads/Transcripts/OBDM%20(Mike%20and%20Joe)/2019 10 06 - OBDM VIDEOS - Guided by Missiles - Mark my Words_XcMuDneoTwM - transcript (automated).pdf","Transcript Link")</f>
        <v>Transcript Link</v>
      </c>
      <c r="M175" s="2" t="str">
        <f>HYPERLINK("https://files.afu.se/Downloads/Transcripts/OBDM%20(Mike%20and%20Joe)/2019 10 06 - OBDM VIDEOS - Guided by Missiles - Mark my Words_XcMuDneoTwM - transcript (automated).pdf","Transcript Link")</f>
        <v>Transcript Link</v>
      </c>
    </row>
    <row r="176" ht="409.5" spans="1:13">
      <c r="A176" s="1" t="s">
        <v>872</v>
      </c>
      <c r="B176" s="1" t="s">
        <v>13</v>
      </c>
      <c r="C176" s="4" t="s">
        <v>873</v>
      </c>
      <c r="D176" s="1" t="s">
        <v>874</v>
      </c>
      <c r="E176" s="1" t="s">
        <v>875</v>
      </c>
      <c r="F176" s="4" t="s">
        <v>17</v>
      </c>
      <c r="G176" s="1" t="s">
        <v>18</v>
      </c>
      <c r="H176" s="1" t="s">
        <v>19</v>
      </c>
      <c r="I176" s="1" t="s">
        <v>20</v>
      </c>
      <c r="J176" s="1" t="s">
        <v>876</v>
      </c>
      <c r="K176" s="1" t="s">
        <v>22</v>
      </c>
      <c r="L176" s="1" t="str">
        <f>HYPERLINK("https://files.afu.se/Downloads/Transcripts/OBDM%20(Mike%20and%20Joe)/2019 09 11 - OBDM VIDEOS - Missing 411 in Malaysia   Nora Quoirin_lE040C0wCnY - transcript (automated).pdf","Transcript Link")</f>
        <v>Transcript Link</v>
      </c>
      <c r="M176" s="2" t="str">
        <f>HYPERLINK("https://files.afu.se/Downloads/Transcripts/OBDM%20(Mike%20and%20Joe)/2019 09 11 - OBDM VIDEOS - Missing 411 in Malaysia   Nora Quoirin_lE040C0wCnY - transcript (automated).pdf","Transcript Link")</f>
        <v>Transcript Link</v>
      </c>
    </row>
    <row r="177" ht="135" spans="1:13">
      <c r="A177" s="1" t="s">
        <v>877</v>
      </c>
      <c r="B177" s="1" t="s">
        <v>13</v>
      </c>
      <c r="C177" s="4" t="s">
        <v>878</v>
      </c>
      <c r="D177" s="1" t="s">
        <v>879</v>
      </c>
      <c r="E177" s="1" t="s">
        <v>880</v>
      </c>
      <c r="F177" s="4" t="s">
        <v>17</v>
      </c>
      <c r="G177" s="1" t="s">
        <v>18</v>
      </c>
      <c r="H177" s="1" t="s">
        <v>19</v>
      </c>
      <c r="I177" s="1" t="s">
        <v>20</v>
      </c>
      <c r="J177" s="1" t="s">
        <v>881</v>
      </c>
      <c r="K177" s="1" t="s">
        <v>22</v>
      </c>
      <c r="L177" s="1" t="str">
        <f>HYPERLINK("https://files.afu.se/Downloads/Transcripts/OBDM%20(Mike%20and%20Joe)/2019 09 04 - OBDM VIDEOS - Catalyst - Regression_8UrlNKxwM0c - transcript (automated).pdf","Transcript Link")</f>
        <v>Transcript Link</v>
      </c>
      <c r="M177" s="2" t="str">
        <f>HYPERLINK("https://files.afu.se/Downloads/Transcripts/OBDM%20(Mike%20and%20Joe)/2019 09 04 - OBDM VIDEOS - Catalyst - Regression_8UrlNKxwM0c - transcript (automated).pdf","Transcript Link")</f>
        <v>Transcript Link</v>
      </c>
    </row>
    <row r="178" ht="360" spans="1:13">
      <c r="A178" s="1" t="s">
        <v>882</v>
      </c>
      <c r="B178" s="1" t="s">
        <v>13</v>
      </c>
      <c r="C178" s="4" t="s">
        <v>883</v>
      </c>
      <c r="D178" s="1" t="s">
        <v>884</v>
      </c>
      <c r="E178" s="1" t="s">
        <v>885</v>
      </c>
      <c r="F178" s="4" t="s">
        <v>17</v>
      </c>
      <c r="G178" s="1" t="s">
        <v>18</v>
      </c>
      <c r="H178" s="1" t="s">
        <v>19</v>
      </c>
      <c r="I178" s="1" t="s">
        <v>20</v>
      </c>
      <c r="J178" s="1" t="s">
        <v>886</v>
      </c>
      <c r="K178" s="1" t="s">
        <v>22</v>
      </c>
      <c r="L178" s="1" t="str">
        <f>HYPERLINK("https://files.afu.se/Downloads/Transcripts/OBDM%20(Mike%20and%20Joe)/2019 09 02 - OBDM VIDEOS - The Mars Defense Force with Captain Randy Cramer_usIJ_5UEjqU - transcript (automated).pdf","Transcript Link")</f>
        <v>Transcript Link</v>
      </c>
      <c r="M178" s="2" t="str">
        <f>HYPERLINK("https://files.afu.se/Downloads/Transcripts/OBDM%20(Mike%20and%20Joe)/2019 09 02 - OBDM VIDEOS - The Mars Defense Force with Captain Randy Cramer_usIJ_5UEjqU - transcript (automated).pdf","Transcript Link")</f>
        <v>Transcript Link</v>
      </c>
    </row>
    <row r="179" ht="409.5" spans="1:13">
      <c r="A179" s="1" t="s">
        <v>887</v>
      </c>
      <c r="B179" s="1" t="s">
        <v>13</v>
      </c>
      <c r="C179" s="4" t="s">
        <v>888</v>
      </c>
      <c r="D179" s="1" t="s">
        <v>889</v>
      </c>
      <c r="E179" s="1" t="s">
        <v>890</v>
      </c>
      <c r="F179" s="4" t="s">
        <v>17</v>
      </c>
      <c r="G179" s="1" t="s">
        <v>18</v>
      </c>
      <c r="H179" s="1" t="s">
        <v>19</v>
      </c>
      <c r="I179" s="1" t="s">
        <v>20</v>
      </c>
      <c r="J179" s="1" t="s">
        <v>891</v>
      </c>
      <c r="K179" s="1" t="s">
        <v>22</v>
      </c>
      <c r="L179" s="1" t="str">
        <f>HYPERLINK("https://files.afu.se/Downloads/Transcripts/OBDM%20(Mike%20and%20Joe)/2019 08 06 - OBDM VIDEOS - Area 51 and UFO Disclosure_8z_dy1fHY5A - transcript (automated).pdf","Transcript Link")</f>
        <v>Transcript Link</v>
      </c>
      <c r="M179" s="2" t="str">
        <f>HYPERLINK("https://files.afu.se/Downloads/Transcripts/OBDM%20(Mike%20and%20Joe)/2019 08 06 - OBDM VIDEOS - Area 51 and UFO Disclosure_8z_dy1fHY5A - transcript (automated).pdf","Transcript Link")</f>
        <v>Transcript Link</v>
      </c>
    </row>
    <row r="180" ht="135" spans="1:13">
      <c r="A180" s="1" t="s">
        <v>892</v>
      </c>
      <c r="B180" s="1" t="s">
        <v>13</v>
      </c>
      <c r="C180" s="4" t="s">
        <v>893</v>
      </c>
      <c r="D180" s="1" t="s">
        <v>894</v>
      </c>
      <c r="E180" s="1" t="s">
        <v>895</v>
      </c>
      <c r="F180" s="4" t="s">
        <v>17</v>
      </c>
      <c r="G180" s="1" t="s">
        <v>18</v>
      </c>
      <c r="H180" s="1" t="s">
        <v>19</v>
      </c>
      <c r="I180" s="1" t="s">
        <v>20</v>
      </c>
      <c r="J180" s="1" t="s">
        <v>896</v>
      </c>
      <c r="K180" s="1" t="s">
        <v>22</v>
      </c>
      <c r="L180" s="1" t="str">
        <f>HYPERLINK("https://files.afu.se/Downloads/Transcripts/OBDM%20(Mike%20and%20Joe)/2019 07 22 - OBDM VIDEOS - Paranormal and Conspiracy Bookcase_9zUYp6bZ4Lc - transcript (automated).pdf","Transcript Link")</f>
        <v>Transcript Link</v>
      </c>
      <c r="M180" s="2" t="str">
        <f>HYPERLINK("https://files.afu.se/Downloads/Transcripts/OBDM%20(Mike%20and%20Joe)/2019 07 22 - OBDM VIDEOS - Paranormal and Conspiracy Bookcase_9zUYp6bZ4Lc - transcript (automated).pdf","Transcript Link")</f>
        <v>Transcript Link</v>
      </c>
    </row>
    <row r="181" ht="135" spans="1:13">
      <c r="A181" s="1" t="s">
        <v>897</v>
      </c>
      <c r="B181" s="1" t="s">
        <v>13</v>
      </c>
      <c r="C181" s="4" t="s">
        <v>898</v>
      </c>
      <c r="D181" s="1" t="s">
        <v>899</v>
      </c>
      <c r="E181" s="1" t="s">
        <v>900</v>
      </c>
      <c r="F181" s="4" t="s">
        <v>17</v>
      </c>
      <c r="G181" s="1" t="s">
        <v>18</v>
      </c>
      <c r="H181" s="1" t="s">
        <v>19</v>
      </c>
      <c r="I181" s="1" t="s">
        <v>20</v>
      </c>
      <c r="J181" s="1" t="s">
        <v>901</v>
      </c>
      <c r="K181" s="1" t="s">
        <v>22</v>
      </c>
      <c r="L181" s="1" t="str">
        <f>HYPERLINK("https://files.afu.se/Downloads/Transcripts/OBDM%20(Mike%20and%20Joe)/2019 07 20 - OBDM VIDEOS - Mordhau Lute Squad_9SZ4vPWGgsA - transcript (automated).pdf","Transcript Link")</f>
        <v>Transcript Link</v>
      </c>
      <c r="M181" s="2" t="str">
        <f>HYPERLINK("https://files.afu.se/Downloads/Transcripts/OBDM%20(Mike%20and%20Joe)/2019 07 20 - OBDM VIDEOS - Mordhau Lute Squad_9SZ4vPWGgsA - transcript (automated).pdf","Transcript Link")</f>
        <v>Transcript Link</v>
      </c>
    </row>
    <row r="182" ht="135" spans="1:13">
      <c r="A182" s="1" t="s">
        <v>902</v>
      </c>
      <c r="B182" s="1" t="s">
        <v>13</v>
      </c>
      <c r="C182" s="4" t="s">
        <v>903</v>
      </c>
      <c r="D182" s="1" t="s">
        <v>904</v>
      </c>
      <c r="E182" s="1" t="s">
        <v>905</v>
      </c>
      <c r="F182" s="4" t="s">
        <v>17</v>
      </c>
      <c r="G182" s="1" t="s">
        <v>18</v>
      </c>
      <c r="H182" s="1" t="s">
        <v>19</v>
      </c>
      <c r="I182" s="1" t="s">
        <v>20</v>
      </c>
      <c r="J182" s="1" t="s">
        <v>906</v>
      </c>
      <c r="K182" s="1" t="s">
        <v>22</v>
      </c>
      <c r="L182" s="1" t="str">
        <f>HYPERLINK("https://files.afu.se/Downloads/Transcripts/OBDM%20(Mike%20and%20Joe)/2019 07 09 - OBDM VIDEOS - Mordhau   I need help_i4flZQ-3isQ - transcript (automated).pdf","Transcript Link")</f>
        <v>Transcript Link</v>
      </c>
      <c r="M182" s="2" t="str">
        <f>HYPERLINK("https://files.afu.se/Downloads/Transcripts/OBDM%20(Mike%20and%20Joe)/2019 07 09 - OBDM VIDEOS - Mordhau   I need help_i4flZQ-3isQ - transcript (automated).pdf","Transcript Link")</f>
        <v>Transcript Link</v>
      </c>
    </row>
    <row r="183" ht="409.5" spans="1:13">
      <c r="A183" s="1" t="s">
        <v>907</v>
      </c>
      <c r="B183" s="1" t="s">
        <v>13</v>
      </c>
      <c r="C183" s="4" t="s">
        <v>908</v>
      </c>
      <c r="D183" s="1" t="s">
        <v>909</v>
      </c>
      <c r="E183" s="1" t="s">
        <v>910</v>
      </c>
      <c r="F183" s="4" t="s">
        <v>17</v>
      </c>
      <c r="G183" s="1" t="s">
        <v>18</v>
      </c>
      <c r="H183" s="1" t="s">
        <v>19</v>
      </c>
      <c r="I183" s="1" t="s">
        <v>20</v>
      </c>
      <c r="J183" s="1" t="s">
        <v>911</v>
      </c>
      <c r="K183" s="1" t="s">
        <v>22</v>
      </c>
      <c r="L183" s="1" t="str">
        <f>HYPERLINK("https://files.afu.se/Downloads/Transcripts/OBDM%20(Mike%20and%20Joe)/2019 07 04 - OBDM VIDEOS - Missing 411  The Hunted and the Paranormal Connection_lSdb_fOsi7U - transcript (automated).pdf","Transcript Link")</f>
        <v>Transcript Link</v>
      </c>
      <c r="M183" s="2" t="str">
        <f>HYPERLINK("https://files.afu.se/Downloads/Transcripts/OBDM%20(Mike%20and%20Joe)/2019 07 04 - OBDM VIDEOS - Missing 411  The Hunted and the Paranormal Connection_lSdb_fOsi7U - transcript (automated).pdf","Transcript Link")</f>
        <v>Transcript Link</v>
      </c>
    </row>
    <row r="184" ht="409.5" spans="1:13">
      <c r="A184" s="1" t="s">
        <v>912</v>
      </c>
      <c r="B184" s="1" t="s">
        <v>13</v>
      </c>
      <c r="C184" s="4" t="s">
        <v>913</v>
      </c>
      <c r="D184" s="1" t="s">
        <v>914</v>
      </c>
      <c r="E184" s="1" t="s">
        <v>915</v>
      </c>
      <c r="F184" s="4" t="s">
        <v>17</v>
      </c>
      <c r="G184" s="1" t="s">
        <v>18</v>
      </c>
      <c r="H184" s="1" t="s">
        <v>19</v>
      </c>
      <c r="I184" s="1" t="s">
        <v>20</v>
      </c>
      <c r="J184" s="1" t="s">
        <v>916</v>
      </c>
      <c r="K184" s="1" t="s">
        <v>22</v>
      </c>
      <c r="L184" s="1" t="str">
        <f>HYPERLINK("https://files.afu.se/Downloads/Transcripts/OBDM%20(Mike%20and%20Joe)/2019 07 01 - OBDM VIDEOS - The UFO Hunters of Silicon Valley_0ogn7uWg-5Q - transcript (automated).pdf","Transcript Link")</f>
        <v>Transcript Link</v>
      </c>
      <c r="M184" s="2" t="str">
        <f>HYPERLINK("https://files.afu.se/Downloads/Transcripts/OBDM%20(Mike%20and%20Joe)/2019 07 01 - OBDM VIDEOS - The UFO Hunters of Silicon Valley_0ogn7uWg-5Q - transcript (automated).pdf","Transcript Link")</f>
        <v>Transcript Link</v>
      </c>
    </row>
    <row r="185" ht="135" spans="1:13">
      <c r="A185" s="1" t="s">
        <v>917</v>
      </c>
      <c r="B185" s="1" t="s">
        <v>13</v>
      </c>
      <c r="C185" s="4" t="s">
        <v>918</v>
      </c>
      <c r="D185" s="1" t="s">
        <v>919</v>
      </c>
      <c r="E185" s="1" t="s">
        <v>920</v>
      </c>
      <c r="F185" s="4" t="s">
        <v>17</v>
      </c>
      <c r="G185" s="1" t="s">
        <v>18</v>
      </c>
      <c r="H185" s="1" t="s">
        <v>19</v>
      </c>
      <c r="I185" s="1" t="s">
        <v>20</v>
      </c>
      <c r="J185" s="1" t="s">
        <v>921</v>
      </c>
      <c r="K185" s="1" t="s">
        <v>22</v>
      </c>
      <c r="L185" s="1" t="str">
        <f>HYPERLINK("https://files.afu.se/Downloads/Transcripts/OBDM%20(Mike%20and%20Joe)/2019 06 30 - OBDM VIDEOS - Mordhau is Fun_vzrQKczcKtU - transcript (automated).pdf","Transcript Link")</f>
        <v>Transcript Link</v>
      </c>
      <c r="M185" s="2" t="str">
        <f>HYPERLINK("https://files.afu.se/Downloads/Transcripts/OBDM%20(Mike%20and%20Joe)/2019 06 30 - OBDM VIDEOS - Mordhau is Fun_vzrQKczcKtU - transcript (automated).pdf","Transcript Link")</f>
        <v>Transcript Link</v>
      </c>
    </row>
    <row r="186" ht="195" spans="1:13">
      <c r="A186" s="1" t="s">
        <v>922</v>
      </c>
      <c r="B186" s="1" t="s">
        <v>13</v>
      </c>
      <c r="C186" s="4" t="s">
        <v>923</v>
      </c>
      <c r="D186" s="1" t="s">
        <v>924</v>
      </c>
      <c r="E186" s="1" t="s">
        <v>925</v>
      </c>
      <c r="F186" s="4" t="s">
        <v>17</v>
      </c>
      <c r="G186" s="1" t="s">
        <v>18</v>
      </c>
      <c r="H186" s="1" t="s">
        <v>19</v>
      </c>
      <c r="I186" s="1" t="s">
        <v>20</v>
      </c>
      <c r="J186" s="1" t="s">
        <v>926</v>
      </c>
      <c r="K186" s="1" t="s">
        <v>22</v>
      </c>
      <c r="L186" s="1" t="str">
        <f>HYPERLINK("https://files.afu.se/Downloads/Transcripts/OBDM%20(Mike%20and%20Joe)/2019 05 31 - OBDM VIDEOS - Soft UFO Disclosure_pd7fIhbjeUk - transcript (automated).pdf","Transcript Link")</f>
        <v>Transcript Link</v>
      </c>
      <c r="M186" s="2" t="str">
        <f>HYPERLINK("https://files.afu.se/Downloads/Transcripts/OBDM%20(Mike%20and%20Joe)/2019 05 31 - OBDM VIDEOS - Soft UFO Disclosure_pd7fIhbjeUk - transcript (automated).pdf","Transcript Link")</f>
        <v>Transcript Link</v>
      </c>
    </row>
    <row r="187" ht="409.5" spans="1:13">
      <c r="A187" s="1" t="s">
        <v>927</v>
      </c>
      <c r="B187" s="1" t="s">
        <v>13</v>
      </c>
      <c r="C187" s="4" t="s">
        <v>928</v>
      </c>
      <c r="D187" s="1" t="s">
        <v>929</v>
      </c>
      <c r="E187" s="1" t="s">
        <v>930</v>
      </c>
      <c r="F187" s="4" t="s">
        <v>17</v>
      </c>
      <c r="G187" s="1" t="s">
        <v>18</v>
      </c>
      <c r="H187" s="1" t="s">
        <v>19</v>
      </c>
      <c r="I187" s="1" t="s">
        <v>20</v>
      </c>
      <c r="J187" s="1" t="s">
        <v>931</v>
      </c>
      <c r="K187" s="1" t="s">
        <v>22</v>
      </c>
      <c r="L187" s="1" t="str">
        <f>HYPERLINK("https://files.afu.se/Downloads/Transcripts/OBDM%20(Mike%20and%20Joe)/2019 05 27 - OBDM VIDEOS - Red Dead 2   Online Shenanigans_nWQpjIHmReY - transcript (automated).pdf","Transcript Link")</f>
        <v>Transcript Link</v>
      </c>
      <c r="M187" s="2" t="str">
        <f>HYPERLINK("https://files.afu.se/Downloads/Transcripts/OBDM%20(Mike%20and%20Joe)/2019 05 27 - OBDM VIDEOS - Red Dead 2   Online Shenanigans_nWQpjIHmReY - transcript (automated).pdf","Transcript Link")</f>
        <v>Transcript Link</v>
      </c>
    </row>
    <row r="188" ht="409.5" spans="1:13">
      <c r="A188" s="1" t="s">
        <v>932</v>
      </c>
      <c r="B188" s="1" t="s">
        <v>13</v>
      </c>
      <c r="C188" s="4" t="s">
        <v>933</v>
      </c>
      <c r="D188" s="1" t="s">
        <v>934</v>
      </c>
      <c r="E188" s="1" t="s">
        <v>935</v>
      </c>
      <c r="F188" s="4" t="s">
        <v>17</v>
      </c>
      <c r="G188" s="1" t="s">
        <v>18</v>
      </c>
      <c r="H188" s="1" t="s">
        <v>19</v>
      </c>
      <c r="I188" s="1" t="s">
        <v>20</v>
      </c>
      <c r="J188" s="1" t="s">
        <v>936</v>
      </c>
      <c r="K188" s="1" t="s">
        <v>22</v>
      </c>
      <c r="L188" s="1" t="str">
        <f>HYPERLINK("https://files.afu.se/Downloads/Transcripts/OBDM%20(Mike%20and%20Joe)/2019 05 24 - OBDM VIDEOS - Are aliens experimenting on women _CLO0P7A85kw - transcript (automated).pdf","Transcript Link")</f>
        <v>Transcript Link</v>
      </c>
      <c r="M188" s="2" t="str">
        <f>HYPERLINK("https://files.afu.se/Downloads/Transcripts/OBDM%20(Mike%20and%20Joe)/2019 05 24 - OBDM VIDEOS - Are aliens experimenting on women _CLO0P7A85kw - transcript (automated).pdf","Transcript Link")</f>
        <v>Transcript Link</v>
      </c>
    </row>
    <row r="189" ht="409.5" spans="1:13">
      <c r="A189" s="1" t="s">
        <v>932</v>
      </c>
      <c r="B189" s="1" t="s">
        <v>13</v>
      </c>
      <c r="C189" s="4" t="s">
        <v>937</v>
      </c>
      <c r="D189" s="1" t="s">
        <v>938</v>
      </c>
      <c r="E189" s="1" t="s">
        <v>939</v>
      </c>
      <c r="F189" s="4" t="s">
        <v>17</v>
      </c>
      <c r="G189" s="1" t="s">
        <v>18</v>
      </c>
      <c r="H189" s="1" t="s">
        <v>19</v>
      </c>
      <c r="I189" s="1" t="s">
        <v>20</v>
      </c>
      <c r="J189" s="1" t="s">
        <v>940</v>
      </c>
      <c r="K189" s="1" t="s">
        <v>22</v>
      </c>
      <c r="L189" s="1" t="str">
        <f>HYPERLINK("https://files.afu.se/Downloads/Transcripts/OBDM%20(Mike%20and%20Joe)/2019 05 24 - OBDM VIDEOS - Missing 411   The Kentucky Toddler_oLDC4zgrycc - transcript (automated).pdf","Transcript Link")</f>
        <v>Transcript Link</v>
      </c>
      <c r="M189" s="2" t="str">
        <f>HYPERLINK("https://files.afu.se/Downloads/Transcripts/OBDM%20(Mike%20and%20Joe)/2019 05 24 - OBDM VIDEOS - Missing 411   The Kentucky Toddler_oLDC4zgrycc - transcript (automated).pdf","Transcript Link")</f>
        <v>Transcript Link</v>
      </c>
    </row>
    <row r="190" ht="409.5" spans="1:13">
      <c r="A190" s="1" t="s">
        <v>941</v>
      </c>
      <c r="B190" s="1" t="s">
        <v>13</v>
      </c>
      <c r="C190" s="4" t="s">
        <v>942</v>
      </c>
      <c r="D190" s="1" t="s">
        <v>943</v>
      </c>
      <c r="E190" s="1" t="s">
        <v>944</v>
      </c>
      <c r="F190" s="4" t="s">
        <v>17</v>
      </c>
      <c r="G190" s="1" t="s">
        <v>18</v>
      </c>
      <c r="H190" s="1" t="s">
        <v>19</v>
      </c>
      <c r="I190" s="1" t="s">
        <v>20</v>
      </c>
      <c r="J190" s="1" t="s">
        <v>945</v>
      </c>
      <c r="K190" s="1" t="s">
        <v>22</v>
      </c>
      <c r="L190" s="1" t="str">
        <f>HYPERLINK("https://files.afu.se/Downloads/Transcripts/OBDM%20(Mike%20and%20Joe)/2019 05 21 - OBDM VIDEOS - Witch Attack in Mexico_ovTQVvHtNLA - transcript (automated).pdf","Transcript Link")</f>
        <v>Transcript Link</v>
      </c>
      <c r="M190" s="2" t="str">
        <f>HYPERLINK("https://files.afu.se/Downloads/Transcripts/OBDM%20(Mike%20and%20Joe)/2019 05 21 - OBDM VIDEOS - Witch Attack in Mexico_ovTQVvHtNLA - transcript (automated).pdf","Transcript Link")</f>
        <v>Transcript Link</v>
      </c>
    </row>
    <row r="191" ht="409.5" spans="1:13">
      <c r="A191" s="1" t="s">
        <v>946</v>
      </c>
      <c r="B191" s="1" t="s">
        <v>13</v>
      </c>
      <c r="C191" s="4" t="s">
        <v>947</v>
      </c>
      <c r="D191" s="1" t="s">
        <v>948</v>
      </c>
      <c r="E191" s="1" t="s">
        <v>949</v>
      </c>
      <c r="F191" s="4" t="s">
        <v>17</v>
      </c>
      <c r="G191" s="1" t="s">
        <v>18</v>
      </c>
      <c r="H191" s="1" t="s">
        <v>19</v>
      </c>
      <c r="I191" s="1" t="s">
        <v>20</v>
      </c>
      <c r="J191" s="1" t="s">
        <v>950</v>
      </c>
      <c r="K191" s="1" t="s">
        <v>22</v>
      </c>
      <c r="L191" s="1" t="str">
        <f>HYPERLINK("https://files.afu.se/Downloads/Transcripts/OBDM%20(Mike%20and%20Joe)/2019 05 14 - OBDM VIDEOS - Catching a Leprechaun_wnFCKlpF5wk - transcript (automated).pdf","Transcript Link")</f>
        <v>Transcript Link</v>
      </c>
      <c r="M191" s="2" t="str">
        <f>HYPERLINK("https://files.afu.se/Downloads/Transcripts/OBDM%20(Mike%20and%20Joe)/2019 05 14 - OBDM VIDEOS - Catching a Leprechaun_wnFCKlpF5wk - transcript (automated).pdf","Transcript Link")</f>
        <v>Transcript Link</v>
      </c>
    </row>
    <row r="192" ht="409.5" spans="1:13">
      <c r="A192" s="1" t="s">
        <v>951</v>
      </c>
      <c r="B192" s="1" t="s">
        <v>13</v>
      </c>
      <c r="C192" s="4" t="s">
        <v>952</v>
      </c>
      <c r="D192" s="1" t="s">
        <v>953</v>
      </c>
      <c r="E192" s="1" t="s">
        <v>954</v>
      </c>
      <c r="F192" s="4" t="s">
        <v>17</v>
      </c>
      <c r="G192" s="1" t="s">
        <v>18</v>
      </c>
      <c r="H192" s="1" t="s">
        <v>19</v>
      </c>
      <c r="I192" s="1" t="s">
        <v>20</v>
      </c>
      <c r="J192" s="1" t="s">
        <v>955</v>
      </c>
      <c r="K192" s="1" t="s">
        <v>22</v>
      </c>
      <c r="L192" s="1" t="str">
        <f>HYPERLINK("https://files.afu.se/Downloads/Transcripts/OBDM%20(Mike%20and%20Joe)/2019 05 13 - OBDM VIDEOS - Gun Seizure in Bel-Air_4I5bJZ64JgU - transcript (automated).pdf","Transcript Link")</f>
        <v>Transcript Link</v>
      </c>
      <c r="M192" s="2" t="str">
        <f>HYPERLINK("https://files.afu.se/Downloads/Transcripts/OBDM%20(Mike%20and%20Joe)/2019 05 13 - OBDM VIDEOS - Gun Seizure in Bel-Air_4I5bJZ64JgU - transcript (automated).pdf","Transcript Link")</f>
        <v>Transcript Link</v>
      </c>
    </row>
    <row r="193" ht="409.5" spans="1:13">
      <c r="A193" s="1" t="s">
        <v>956</v>
      </c>
      <c r="B193" s="1" t="s">
        <v>13</v>
      </c>
      <c r="C193" s="4" t="s">
        <v>957</v>
      </c>
      <c r="D193" s="1" t="s">
        <v>958</v>
      </c>
      <c r="E193" s="1" t="s">
        <v>959</v>
      </c>
      <c r="F193" s="4" t="s">
        <v>17</v>
      </c>
      <c r="G193" s="1" t="s">
        <v>18</v>
      </c>
      <c r="H193" s="1" t="s">
        <v>19</v>
      </c>
      <c r="I193" s="1" t="s">
        <v>20</v>
      </c>
      <c r="J193" s="1" t="s">
        <v>960</v>
      </c>
      <c r="K193" s="1" t="s">
        <v>22</v>
      </c>
      <c r="L193" s="1" t="str">
        <f>HYPERLINK("https://files.afu.se/Downloads/Transcripts/OBDM%20(Mike%20and%20Joe)/2019 05 12 - OBDM VIDEOS - New Star Wars Movies by Game of Thrones Writers_cAd6YyeeUCA - transcript (automated).pdf","Transcript Link")</f>
        <v>Transcript Link</v>
      </c>
      <c r="M193" s="2" t="str">
        <f>HYPERLINK("https://files.afu.se/Downloads/Transcripts/OBDM%20(Mike%20and%20Joe)/2019 05 12 - OBDM VIDEOS - New Star Wars Movies by Game of Thrones Writers_cAd6YyeeUCA - transcript (automated).pdf","Transcript Link")</f>
        <v>Transcript Link</v>
      </c>
    </row>
    <row r="194" ht="409.5" spans="1:13">
      <c r="A194" s="1" t="s">
        <v>961</v>
      </c>
      <c r="B194" s="1" t="s">
        <v>13</v>
      </c>
      <c r="C194" s="4" t="s">
        <v>962</v>
      </c>
      <c r="D194" s="1" t="s">
        <v>963</v>
      </c>
      <c r="E194" s="1" t="s">
        <v>964</v>
      </c>
      <c r="F194" s="4" t="s">
        <v>17</v>
      </c>
      <c r="G194" s="1" t="s">
        <v>18</v>
      </c>
      <c r="H194" s="1" t="s">
        <v>19</v>
      </c>
      <c r="I194" s="1" t="s">
        <v>20</v>
      </c>
      <c r="J194" s="1" t="s">
        <v>965</v>
      </c>
      <c r="K194" s="1" t="s">
        <v>22</v>
      </c>
      <c r="L194" s="1" t="str">
        <f>HYPERLINK("https://files.afu.se/Downloads/Transcripts/OBDM%20(Mike%20and%20Joe)/2019 05 07 - OBDM VIDEOS - The Owlman and Mothman   Flying Humanoids_hBtCLZBthPI - transcript (automated).pdf","Transcript Link")</f>
        <v>Transcript Link</v>
      </c>
      <c r="M194" s="2" t="str">
        <f>HYPERLINK("https://files.afu.se/Downloads/Transcripts/OBDM%20(Mike%20and%20Joe)/2019 05 07 - OBDM VIDEOS - The Owlman and Mothman   Flying Humanoids_hBtCLZBthPI - transcript (automated).pdf","Transcript Link")</f>
        <v>Transcript Link</v>
      </c>
    </row>
    <row r="195" ht="409.5" spans="1:13">
      <c r="A195" s="1" t="s">
        <v>966</v>
      </c>
      <c r="B195" s="1" t="s">
        <v>13</v>
      </c>
      <c r="C195" s="4" t="s">
        <v>967</v>
      </c>
      <c r="D195" s="1" t="s">
        <v>968</v>
      </c>
      <c r="E195" s="1" t="s">
        <v>969</v>
      </c>
      <c r="F195" s="4" t="s">
        <v>17</v>
      </c>
      <c r="G195" s="1" t="s">
        <v>18</v>
      </c>
      <c r="H195" s="1" t="s">
        <v>19</v>
      </c>
      <c r="I195" s="1" t="s">
        <v>20</v>
      </c>
      <c r="J195" s="1" t="s">
        <v>970</v>
      </c>
      <c r="K195" s="1" t="s">
        <v>22</v>
      </c>
      <c r="L195" s="1" t="str">
        <f>HYPERLINK("https://files.afu.se/Downloads/Transcripts/OBDM%20(Mike%20and%20Joe)/2019 04 29 - OBDM VIDEOS - The US Navy Has Alien Technology_mbzA78nPK10 - transcript (automated).pdf","Transcript Link")</f>
        <v>Transcript Link</v>
      </c>
      <c r="M195" s="2" t="str">
        <f>HYPERLINK("https://files.afu.se/Downloads/Transcripts/OBDM%20(Mike%20and%20Joe)/2019 04 29 - OBDM VIDEOS - The US Navy Has Alien Technology_mbzA78nPK10 - transcript (automated).pdf","Transcript Link")</f>
        <v>Transcript Link</v>
      </c>
    </row>
    <row r="196" ht="409.5" spans="1:13">
      <c r="A196" s="1" t="s">
        <v>971</v>
      </c>
      <c r="B196" s="1" t="s">
        <v>13</v>
      </c>
      <c r="C196" s="4" t="s">
        <v>972</v>
      </c>
      <c r="D196" s="1" t="s">
        <v>973</v>
      </c>
      <c r="E196" s="1" t="s">
        <v>974</v>
      </c>
      <c r="F196" s="4" t="s">
        <v>17</v>
      </c>
      <c r="G196" s="1" t="s">
        <v>18</v>
      </c>
      <c r="H196" s="1" t="s">
        <v>19</v>
      </c>
      <c r="I196" s="1" t="s">
        <v>20</v>
      </c>
      <c r="J196" s="1" t="s">
        <v>975</v>
      </c>
      <c r="K196" s="1" t="s">
        <v>22</v>
      </c>
      <c r="L196" s="1" t="str">
        <f>HYPERLINK("https://files.afu.se/Downloads/Transcripts/OBDM%20(Mike%20and%20Joe)/2019 04 28 - OBDM VIDEOS - Mark Hamill Hates Star Wars_iy8cuvhhO_g - transcript (automated).pdf","Transcript Link")</f>
        <v>Transcript Link</v>
      </c>
      <c r="M196" s="2" t="str">
        <f>HYPERLINK("https://files.afu.se/Downloads/Transcripts/OBDM%20(Mike%20and%20Joe)/2019 04 28 - OBDM VIDEOS - Mark Hamill Hates Star Wars_iy8cuvhhO_g - transcript (automated).pdf","Transcript Link")</f>
        <v>Transcript Link</v>
      </c>
    </row>
    <row r="197" ht="330" spans="1:13">
      <c r="A197" s="1" t="s">
        <v>976</v>
      </c>
      <c r="B197" s="1" t="s">
        <v>13</v>
      </c>
      <c r="C197" s="4" t="s">
        <v>977</v>
      </c>
      <c r="D197" s="1" t="s">
        <v>978</v>
      </c>
      <c r="E197" s="1" t="s">
        <v>979</v>
      </c>
      <c r="F197" s="4" t="s">
        <v>17</v>
      </c>
      <c r="G197" s="1" t="s">
        <v>18</v>
      </c>
      <c r="H197" s="1" t="s">
        <v>19</v>
      </c>
      <c r="I197" s="1" t="s">
        <v>20</v>
      </c>
      <c r="J197" s="1" t="s">
        <v>980</v>
      </c>
      <c r="K197" s="1" t="s">
        <v>22</v>
      </c>
      <c r="L197" s="1" t="str">
        <f>HYPERLINK("https://files.afu.se/Downloads/Transcripts/OBDM%20(Mike%20and%20Joe)/2019 03 26 - OBDM VIDEOS - Orb Alien Encounter_3fqr1G31x-A - transcript (automated).pdf","Transcript Link")</f>
        <v>Transcript Link</v>
      </c>
      <c r="M197" s="2" t="str">
        <f>HYPERLINK("https://files.afu.se/Downloads/Transcripts/OBDM%20(Mike%20and%20Joe)/2019 03 26 - OBDM VIDEOS - Orb Alien Encounter_3fqr1G31x-A - transcript (automated).pdf","Transcript Link")</f>
        <v>Transcript Link</v>
      </c>
    </row>
    <row r="198" ht="409.5" spans="1:13">
      <c r="A198" s="1" t="s">
        <v>981</v>
      </c>
      <c r="B198" s="1" t="s">
        <v>13</v>
      </c>
      <c r="C198" s="4" t="s">
        <v>982</v>
      </c>
      <c r="D198" s="1" t="s">
        <v>983</v>
      </c>
      <c r="E198" s="1" t="s">
        <v>984</v>
      </c>
      <c r="F198" s="4" t="s">
        <v>17</v>
      </c>
      <c r="G198" s="1" t="s">
        <v>18</v>
      </c>
      <c r="H198" s="1" t="s">
        <v>19</v>
      </c>
      <c r="I198" s="1" t="s">
        <v>20</v>
      </c>
      <c r="J198" s="1" t="s">
        <v>985</v>
      </c>
      <c r="K198" s="1" t="s">
        <v>22</v>
      </c>
      <c r="L198" s="1" t="str">
        <f>HYPERLINK("https://files.afu.se/Downloads/Transcripts/OBDM%20(Mike%20and%20Joe)/2019 03 25 - OBDM VIDEOS - Haunted Playboy Mansion_DuMig_DYgBc - transcript (automated).pdf","Transcript Link")</f>
        <v>Transcript Link</v>
      </c>
      <c r="M198" s="2" t="str">
        <f>HYPERLINK("https://files.afu.se/Downloads/Transcripts/OBDM%20(Mike%20and%20Joe)/2019 03 25 - OBDM VIDEOS - Haunted Playboy Mansion_DuMig_DYgBc - transcript (automated).pdf","Transcript Link")</f>
        <v>Transcript Link</v>
      </c>
    </row>
    <row r="199" ht="210" spans="1:13">
      <c r="A199" s="1" t="s">
        <v>986</v>
      </c>
      <c r="B199" s="1" t="s">
        <v>13</v>
      </c>
      <c r="C199" s="4" t="s">
        <v>987</v>
      </c>
      <c r="D199" s="1" t="s">
        <v>988</v>
      </c>
      <c r="E199" s="1" t="s">
        <v>989</v>
      </c>
      <c r="F199" s="4" t="s">
        <v>17</v>
      </c>
      <c r="G199" s="1" t="s">
        <v>18</v>
      </c>
      <c r="H199" s="1" t="s">
        <v>19</v>
      </c>
      <c r="I199" s="1" t="s">
        <v>20</v>
      </c>
      <c r="J199" s="1" t="s">
        <v>990</v>
      </c>
      <c r="K199" s="1" t="s">
        <v>22</v>
      </c>
      <c r="L199" s="1" t="str">
        <f>HYPERLINK("https://files.afu.se/Downloads/Transcripts/OBDM%20(Mike%20and%20Joe)/2019 03 11 - OBDM VIDEOS - Modern Day Goblin Encounters_CKVP0XPU0A0 - transcript (automated).pdf","Transcript Link")</f>
        <v>Transcript Link</v>
      </c>
      <c r="M199" s="2" t="str">
        <f>HYPERLINK("https://files.afu.se/Downloads/Transcripts/OBDM%20(Mike%20and%20Joe)/2019 03 11 - OBDM VIDEOS - Modern Day Goblin Encounters_CKVP0XPU0A0 - transcript (automated).pdf","Transcript Link")</f>
        <v>Transcript Link</v>
      </c>
    </row>
    <row r="200" ht="375" spans="1:13">
      <c r="A200" s="1" t="s">
        <v>991</v>
      </c>
      <c r="B200" s="1" t="s">
        <v>13</v>
      </c>
      <c r="C200" s="4" t="s">
        <v>992</v>
      </c>
      <c r="D200" s="1" t="s">
        <v>993</v>
      </c>
      <c r="E200" s="1" t="s">
        <v>994</v>
      </c>
      <c r="F200" s="4" t="s">
        <v>17</v>
      </c>
      <c r="G200" s="1" t="s">
        <v>18</v>
      </c>
      <c r="H200" s="1" t="s">
        <v>19</v>
      </c>
      <c r="I200" s="1" t="s">
        <v>20</v>
      </c>
      <c r="J200" s="1" t="s">
        <v>995</v>
      </c>
      <c r="K200" s="1" t="s">
        <v>22</v>
      </c>
      <c r="L200" s="1" t="str">
        <f>HYPERLINK("https://files.afu.se/Downloads/Transcripts/OBDM%20(Mike%20and%20Joe)/2019 03 09 - OBDM VIDEOS - 1point3 - Broken Arms Race_d5YXnb4P900 - transcript (automated).pdf","Transcript Link")</f>
        <v>Transcript Link</v>
      </c>
      <c r="M200" s="2" t="str">
        <f>HYPERLINK("https://files.afu.se/Downloads/Transcripts/OBDM%20(Mike%20and%20Joe)/2019 03 09 - OBDM VIDEOS - 1point3 - Broken Arms Race_d5YXnb4P900 - transcript (automated).pdf","Transcript Link")</f>
        <v>Transcript Link</v>
      </c>
    </row>
    <row r="201" ht="135" spans="1:13">
      <c r="A201" s="1" t="s">
        <v>996</v>
      </c>
      <c r="B201" s="1" t="s">
        <v>13</v>
      </c>
      <c r="C201" s="4" t="s">
        <v>997</v>
      </c>
      <c r="D201" s="1" t="s">
        <v>998</v>
      </c>
      <c r="E201" s="1" t="s">
        <v>999</v>
      </c>
      <c r="F201" s="4" t="s">
        <v>17</v>
      </c>
      <c r="G201" s="1" t="s">
        <v>18</v>
      </c>
      <c r="H201" s="1" t="s">
        <v>19</v>
      </c>
      <c r="I201" s="1" t="s">
        <v>20</v>
      </c>
      <c r="J201" s="1" t="s">
        <v>1000</v>
      </c>
      <c r="K201" s="1" t="s">
        <v>22</v>
      </c>
      <c r="L201" s="1" t="str">
        <f>HYPERLINK("https://files.afu.se/Downloads/Transcripts/OBDM%20(Mike%20and%20Joe)/2019 02 26 - OBDM VIDEOS - 10-Year-Old's 'Reincarnation' Claims_onRNPWvbJPg - transcript (automated).pdf","Transcript Link")</f>
        <v>Transcript Link</v>
      </c>
      <c r="M201" s="2" t="str">
        <f>HYPERLINK("https://files.afu.se/Downloads/Transcripts/OBDM%20(Mike%20and%20Joe)/2019 02 26 - OBDM VIDEOS - 10-Year-Old's 'Reincarnation' Claims_onRNPWvbJPg - transcript (automated).pdf","Transcript Link")</f>
        <v>Transcript Link</v>
      </c>
    </row>
    <row r="202" ht="330" spans="1:13">
      <c r="A202" s="1" t="s">
        <v>1001</v>
      </c>
      <c r="B202" s="1" t="s">
        <v>13</v>
      </c>
      <c r="C202" s="4" t="s">
        <v>1002</v>
      </c>
      <c r="D202" s="1" t="s">
        <v>1003</v>
      </c>
      <c r="E202" s="1" t="s">
        <v>1004</v>
      </c>
      <c r="F202" s="4" t="s">
        <v>17</v>
      </c>
      <c r="G202" s="1" t="s">
        <v>18</v>
      </c>
      <c r="H202" s="1" t="s">
        <v>19</v>
      </c>
      <c r="I202" s="1" t="s">
        <v>20</v>
      </c>
      <c r="J202" s="1" t="s">
        <v>1005</v>
      </c>
      <c r="K202" s="1" t="s">
        <v>22</v>
      </c>
      <c r="L202" s="1" t="str">
        <f>HYPERLINK("https://files.afu.se/Downloads/Transcripts/OBDM%20(Mike%20and%20Joe)/2019 02 19 - OBDM VIDEOS - Human Looking Aliens   Alien False Flag_ioeQ3qiqf-Y - transcript (automated).pdf","Transcript Link")</f>
        <v>Transcript Link</v>
      </c>
      <c r="M202" s="2" t="str">
        <f>HYPERLINK("https://files.afu.se/Downloads/Transcripts/OBDM%20(Mike%20and%20Joe)/2019 02 19 - OBDM VIDEOS - Human Looking Aliens   Alien False Flag_ioeQ3qiqf-Y - transcript (automated).pdf","Transcript Link")</f>
        <v>Transcript Link</v>
      </c>
    </row>
    <row r="203" ht="409.5" spans="1:13">
      <c r="A203" s="1" t="s">
        <v>1006</v>
      </c>
      <c r="B203" s="1" t="s">
        <v>13</v>
      </c>
      <c r="C203" s="4" t="s">
        <v>1007</v>
      </c>
      <c r="D203" s="1" t="s">
        <v>1008</v>
      </c>
      <c r="E203" s="1" t="s">
        <v>1009</v>
      </c>
      <c r="F203" s="4" t="s">
        <v>17</v>
      </c>
      <c r="G203" s="1" t="s">
        <v>18</v>
      </c>
      <c r="H203" s="1" t="s">
        <v>19</v>
      </c>
      <c r="I203" s="1" t="s">
        <v>20</v>
      </c>
      <c r="J203" s="1" t="s">
        <v>1010</v>
      </c>
      <c r="K203" s="1" t="s">
        <v>22</v>
      </c>
      <c r="L203" s="1" t="str">
        <f>HYPERLINK("https://files.afu.se/Downloads/Transcripts/OBDM%20(Mike%20and%20Joe)/2019 02 18 - OBDM VIDEOS - 1point3 - Midwestern Apathy_JWsJZjHPmGc - transcript (automated).pdf","Transcript Link")</f>
        <v>Transcript Link</v>
      </c>
      <c r="M203" s="2" t="str">
        <f>HYPERLINK("https://files.afu.se/Downloads/Transcripts/OBDM%20(Mike%20and%20Joe)/2019 02 18 - OBDM VIDEOS - 1point3 - Midwestern Apathy_JWsJZjHPmGc - transcript (automated).pdf","Transcript Link")</f>
        <v>Transcript Link</v>
      </c>
    </row>
    <row r="204" ht="150" spans="1:13">
      <c r="A204" s="1" t="s">
        <v>1011</v>
      </c>
      <c r="B204" s="1" t="s">
        <v>13</v>
      </c>
      <c r="C204" s="4" t="s">
        <v>1012</v>
      </c>
      <c r="D204" s="1" t="s">
        <v>1013</v>
      </c>
      <c r="E204" s="1" t="s">
        <v>1014</v>
      </c>
      <c r="F204" s="4" t="s">
        <v>17</v>
      </c>
      <c r="G204" s="1" t="s">
        <v>18</v>
      </c>
      <c r="H204" s="1" t="s">
        <v>19</v>
      </c>
      <c r="I204" s="1" t="s">
        <v>20</v>
      </c>
      <c r="J204" s="1" t="s">
        <v>1015</v>
      </c>
      <c r="K204" s="1" t="s">
        <v>22</v>
      </c>
      <c r="L204" s="1" t="str">
        <f>HYPERLINK("https://files.afu.se/Downloads/Transcripts/OBDM%20(Mike%20and%20Joe)/2019 02 04 - OBDM VIDEOS - Spaceship 'with ALIENS on board'   Jose Canseco the Time Traveler_0pcyRUD9cWg - transcript (automated).pdf","Transcript Link")</f>
        <v>Transcript Link</v>
      </c>
      <c r="M204" s="2" t="str">
        <f>HYPERLINK("https://files.afu.se/Downloads/Transcripts/OBDM%20(Mike%20and%20Joe)/2019 02 04 - OBDM VIDEOS - Spaceship 'with ALIENS on board'   Jose Canseco the Time Traveler_0pcyRUD9cWg - transcript (automated).pdf","Transcript Link")</f>
        <v>Transcript Link</v>
      </c>
    </row>
    <row r="205" ht="150" spans="1:13">
      <c r="A205" s="1" t="s">
        <v>1016</v>
      </c>
      <c r="B205" s="1" t="s">
        <v>13</v>
      </c>
      <c r="C205" s="4" t="s">
        <v>1017</v>
      </c>
      <c r="D205" s="1" t="s">
        <v>1018</v>
      </c>
      <c r="E205" s="1" t="s">
        <v>1019</v>
      </c>
      <c r="F205" s="4" t="s">
        <v>17</v>
      </c>
      <c r="G205" s="1" t="s">
        <v>18</v>
      </c>
      <c r="H205" s="1" t="s">
        <v>19</v>
      </c>
      <c r="I205" s="1" t="s">
        <v>20</v>
      </c>
      <c r="J205" s="1" t="s">
        <v>1020</v>
      </c>
      <c r="K205" s="1" t="s">
        <v>22</v>
      </c>
      <c r="L205" s="1" t="str">
        <f>HYPERLINK("https://files.afu.se/Downloads/Transcripts/OBDM%20(Mike%20and%20Joe)/2019 02 02 - OBDM VIDEOS - The Mandela Effect with Cynthia Larson_sCsP5cv1LHk - transcript (automated).pdf","Transcript Link")</f>
        <v>Transcript Link</v>
      </c>
      <c r="M205" s="2" t="str">
        <f>HYPERLINK("https://files.afu.se/Downloads/Transcripts/OBDM%20(Mike%20and%20Joe)/2019 02 02 - OBDM VIDEOS - The Mandela Effect with Cynthia Larson_sCsP5cv1LHk - transcript (automated).pdf","Transcript Link")</f>
        <v>Transcript Link</v>
      </c>
    </row>
    <row r="206" ht="240" spans="1:13">
      <c r="A206" s="1" t="s">
        <v>1021</v>
      </c>
      <c r="B206" s="1" t="s">
        <v>13</v>
      </c>
      <c r="C206" s="4" t="s">
        <v>1022</v>
      </c>
      <c r="D206" s="1" t="s">
        <v>1023</v>
      </c>
      <c r="E206" s="1" t="s">
        <v>1024</v>
      </c>
      <c r="F206" s="4" t="s">
        <v>17</v>
      </c>
      <c r="G206" s="1" t="s">
        <v>18</v>
      </c>
      <c r="H206" s="1" t="s">
        <v>19</v>
      </c>
      <c r="I206" s="1" t="s">
        <v>20</v>
      </c>
      <c r="J206" s="1" t="s">
        <v>1025</v>
      </c>
      <c r="K206" s="1" t="s">
        <v>22</v>
      </c>
      <c r="L206" s="1" t="str">
        <f>HYPERLINK("https://files.afu.se/Downloads/Transcripts/OBDM%20(Mike%20and%20Joe)/2019 01 20 - OBDM VIDEOS - Serial-Killer Gang   Smiley Face Killers_U5WFWunxb2g - transcript (automated).pdf","Transcript Link")</f>
        <v>Transcript Link</v>
      </c>
      <c r="M206" s="2" t="str">
        <f>HYPERLINK("https://files.afu.se/Downloads/Transcripts/OBDM%20(Mike%20and%20Joe)/2019 01 20 - OBDM VIDEOS - Serial-Killer Gang   Smiley Face Killers_U5WFWunxb2g - transcript (automated).pdf","Transcript Link")</f>
        <v>Transcript Link</v>
      </c>
    </row>
    <row r="207" ht="210" spans="1:13">
      <c r="A207" s="1" t="s">
        <v>1021</v>
      </c>
      <c r="B207" s="1" t="s">
        <v>13</v>
      </c>
      <c r="C207" s="4" t="s">
        <v>1026</v>
      </c>
      <c r="D207" s="1" t="s">
        <v>1027</v>
      </c>
      <c r="E207" s="1" t="s">
        <v>1028</v>
      </c>
      <c r="F207" s="4" t="s">
        <v>17</v>
      </c>
      <c r="G207" s="1" t="s">
        <v>18</v>
      </c>
      <c r="H207" s="1" t="s">
        <v>19</v>
      </c>
      <c r="I207" s="1" t="s">
        <v>20</v>
      </c>
      <c r="J207" s="1" t="s">
        <v>1029</v>
      </c>
      <c r="K207" s="1" t="s">
        <v>22</v>
      </c>
      <c r="L207" s="1" t="str">
        <f>HYPERLINK("https://files.afu.se/Downloads/Transcripts/OBDM%20(Mike%20and%20Joe)/2019 01 20 - OBDM VIDEOS - Catalyst - Bloody Fingers_H5O4VDapNcg - transcript (automated).pdf","Transcript Link")</f>
        <v>Transcript Link</v>
      </c>
      <c r="M207" s="2" t="str">
        <f>HYPERLINK("https://files.afu.se/Downloads/Transcripts/OBDM%20(Mike%20and%20Joe)/2019 01 20 - OBDM VIDEOS - Catalyst - Bloody Fingers_H5O4VDapNcg - transcript (automated).pdf","Transcript Link")</f>
        <v>Transcript Link</v>
      </c>
    </row>
    <row r="208" ht="409.5" spans="1:13">
      <c r="A208" s="1" t="s">
        <v>1030</v>
      </c>
      <c r="B208" s="1" t="s">
        <v>13</v>
      </c>
      <c r="C208" s="4" t="s">
        <v>1031</v>
      </c>
      <c r="D208" s="1" t="s">
        <v>1032</v>
      </c>
      <c r="E208" s="1" t="s">
        <v>1033</v>
      </c>
      <c r="F208" s="4" t="s">
        <v>17</v>
      </c>
      <c r="G208" s="1" t="s">
        <v>18</v>
      </c>
      <c r="H208" s="1" t="s">
        <v>19</v>
      </c>
      <c r="I208" s="1" t="s">
        <v>20</v>
      </c>
      <c r="J208" s="1" t="s">
        <v>1034</v>
      </c>
      <c r="K208" s="1" t="s">
        <v>22</v>
      </c>
      <c r="L208" s="1" t="str">
        <f>HYPERLINK("https://files.afu.se/Downloads/Transcripts/OBDM%20(Mike%20and%20Joe)/2019 01 13 - OBDM VIDEOS - Utah UFO Drone Footage_lbq2o5iOzaI - transcript (automated).pdf","Transcript Link")</f>
        <v>Transcript Link</v>
      </c>
      <c r="M208" s="2" t="str">
        <f>HYPERLINK("https://files.afu.se/Downloads/Transcripts/OBDM%20(Mike%20and%20Joe)/2019 01 13 - OBDM VIDEOS - Utah UFO Drone Footage_lbq2o5iOzaI - transcript (automated).pdf","Transcript Link")</f>
        <v>Transcript Link</v>
      </c>
    </row>
    <row r="209" ht="135" spans="1:13">
      <c r="A209" s="1" t="s">
        <v>1035</v>
      </c>
      <c r="B209" s="1" t="s">
        <v>13</v>
      </c>
      <c r="C209" s="4" t="s">
        <v>1036</v>
      </c>
      <c r="D209" s="1" t="s">
        <v>1037</v>
      </c>
      <c r="E209" s="1" t="s">
        <v>1038</v>
      </c>
      <c r="F209" s="4" t="s">
        <v>17</v>
      </c>
      <c r="G209" s="1" t="s">
        <v>18</v>
      </c>
      <c r="H209" s="1" t="s">
        <v>19</v>
      </c>
      <c r="I209" s="1" t="s">
        <v>20</v>
      </c>
      <c r="J209" s="1" t="s">
        <v>1039</v>
      </c>
      <c r="K209" s="1" t="s">
        <v>22</v>
      </c>
      <c r="L209" s="1" t="str">
        <f>HYPERLINK("https://files.afu.se/Downloads/Transcripts/OBDM%20(Mike%20and%20Joe)/2018 11 08 - OBDM VIDEOS - Catalyst - Future Force_zuo_Cw9vK4Y - transcript (automated).pdf","Transcript Link")</f>
        <v>Transcript Link</v>
      </c>
      <c r="M209" s="2" t="str">
        <f>HYPERLINK("https://files.afu.se/Downloads/Transcripts/OBDM%20(Mike%20and%20Joe)/2018 11 08 - OBDM VIDEOS - Catalyst - Future Force_zuo_Cw9vK4Y - transcript (automated).pdf","Transcript Link")</f>
        <v>Transcript Link</v>
      </c>
    </row>
    <row r="210" ht="360" spans="1:13">
      <c r="A210" s="1" t="s">
        <v>1040</v>
      </c>
      <c r="B210" s="1" t="s">
        <v>13</v>
      </c>
      <c r="C210" s="4" t="s">
        <v>1041</v>
      </c>
      <c r="D210" s="1" t="s">
        <v>1042</v>
      </c>
      <c r="E210" s="1" t="s">
        <v>1043</v>
      </c>
      <c r="F210" s="4" t="s">
        <v>17</v>
      </c>
      <c r="G210" s="1" t="s">
        <v>18</v>
      </c>
      <c r="H210" s="1" t="s">
        <v>19</v>
      </c>
      <c r="I210" s="1" t="s">
        <v>20</v>
      </c>
      <c r="J210" s="1" t="s">
        <v>1044</v>
      </c>
      <c r="K210" s="1" t="s">
        <v>22</v>
      </c>
      <c r="L210" s="1" t="str">
        <f>HYPERLINK("https://files.afu.se/Downloads/Transcripts/OBDM%20(Mike%20and%20Joe)/2018 07 04 - OBDM VIDEOS - Catalyst - Missing Time_2ogIgw4u7Yo - transcript (automated).pdf","Transcript Link")</f>
        <v>Transcript Link</v>
      </c>
      <c r="M210" s="2" t="str">
        <f>HYPERLINK("https://files.afu.se/Downloads/Transcripts/OBDM%20(Mike%20and%20Joe)/2018 07 04 - OBDM VIDEOS - Catalyst - Missing Time_2ogIgw4u7Yo - transcript (automated).pdf","Transcript Link")</f>
        <v>Transcript Link</v>
      </c>
    </row>
    <row r="211" ht="360" spans="1:13">
      <c r="A211" s="1" t="s">
        <v>1045</v>
      </c>
      <c r="B211" s="1" t="s">
        <v>13</v>
      </c>
      <c r="C211" s="4" t="s">
        <v>1046</v>
      </c>
      <c r="D211" s="1" t="s">
        <v>1047</v>
      </c>
      <c r="E211" s="1" t="s">
        <v>1043</v>
      </c>
      <c r="F211" s="4" t="s">
        <v>17</v>
      </c>
      <c r="G211" s="1" t="s">
        <v>18</v>
      </c>
      <c r="H211" s="1" t="s">
        <v>19</v>
      </c>
      <c r="I211" s="1" t="s">
        <v>20</v>
      </c>
      <c r="J211" s="1" t="s">
        <v>1048</v>
      </c>
      <c r="K211" s="1" t="s">
        <v>22</v>
      </c>
      <c r="L211" s="1" t="str">
        <f>HYPERLINK("https://files.afu.se/Downloads/Transcripts/OBDM%20(Mike%20and%20Joe)/2018 05 31 - OBDM VIDEOS - Catalyst - Deadly Dose_YNgefYx1sb4 - transcript (automated).pdf","Transcript Link")</f>
        <v>Transcript Link</v>
      </c>
      <c r="M211" s="2" t="str">
        <f>HYPERLINK("https://files.afu.se/Downloads/Transcripts/OBDM%20(Mike%20and%20Joe)/2018 05 31 - OBDM VIDEOS - Catalyst - Deadly Dose_YNgefYx1sb4 - transcript (automated).pdf","Transcript Link")</f>
        <v>Transcript Link</v>
      </c>
    </row>
    <row r="212" ht="375" spans="1:13">
      <c r="A212" s="1" t="s">
        <v>1045</v>
      </c>
      <c r="B212" s="1" t="s">
        <v>13</v>
      </c>
      <c r="C212" s="4" t="s">
        <v>1049</v>
      </c>
      <c r="D212" s="1" t="s">
        <v>1050</v>
      </c>
      <c r="E212" s="1" t="s">
        <v>1051</v>
      </c>
      <c r="F212" s="4" t="s">
        <v>17</v>
      </c>
      <c r="G212" s="1" t="s">
        <v>18</v>
      </c>
      <c r="H212" s="1" t="s">
        <v>19</v>
      </c>
      <c r="I212" s="1" t="s">
        <v>20</v>
      </c>
      <c r="J212" s="1" t="s">
        <v>1052</v>
      </c>
      <c r="K212" s="1" t="s">
        <v>22</v>
      </c>
      <c r="L212" s="1" t="str">
        <f>HYPERLINK("https://files.afu.se/Downloads/Transcripts/OBDM%20(Mike%20and%20Joe)/2018 05 31 - OBDM VIDEOS - Catalyst - Uphill Battle_GZ_8CXZSY1s - transcript (automated).pdf","Transcript Link")</f>
        <v>Transcript Link</v>
      </c>
      <c r="M212" s="2" t="str">
        <f>HYPERLINK("https://files.afu.se/Downloads/Transcripts/OBDM%20(Mike%20and%20Joe)/2018 05 31 - OBDM VIDEOS - Catalyst - Uphill Battle_GZ_8CXZSY1s - transcript (automated).pdf","Transcript Link")</f>
        <v>Transcript Link</v>
      </c>
    </row>
    <row r="213" ht="285" spans="1:13">
      <c r="A213" s="1" t="s">
        <v>1053</v>
      </c>
      <c r="B213" s="1" t="s">
        <v>13</v>
      </c>
      <c r="C213" s="4" t="s">
        <v>1054</v>
      </c>
      <c r="D213" s="1" t="s">
        <v>1055</v>
      </c>
      <c r="E213" s="1" t="s">
        <v>1056</v>
      </c>
      <c r="F213" s="4" t="s">
        <v>17</v>
      </c>
      <c r="G213" s="1" t="s">
        <v>18</v>
      </c>
      <c r="H213" s="1" t="s">
        <v>19</v>
      </c>
      <c r="I213" s="1" t="s">
        <v>20</v>
      </c>
      <c r="J213" s="1" t="s">
        <v>1057</v>
      </c>
      <c r="K213" s="1" t="s">
        <v>22</v>
      </c>
      <c r="L213" s="1" t="str">
        <f>HYPERLINK("https://files.afu.se/Downloads/Transcripts/OBDM%20(Mike%20and%20Joe)/2017 10 13 - OBDM VIDEOS - Missing 411   Underworld Abductions   OBDM Podcast_Zrfxse1Rcac - transcript (automated).pdf","Transcript Link")</f>
        <v>Transcript Link</v>
      </c>
      <c r="M213" s="2" t="str">
        <f>HYPERLINK("https://files.afu.se/Downloads/Transcripts/OBDM%20(Mike%20and%20Joe)/2017 10 13 - OBDM VIDEOS - Missing 411   Underworld Abductions   OBDM Podcast_Zrfxse1Rcac - transcript (automated).pdf","Transcript Link")</f>
        <v>Transcript Link</v>
      </c>
    </row>
    <row r="214" ht="345" spans="1:13">
      <c r="A214" s="1" t="s">
        <v>1058</v>
      </c>
      <c r="B214" s="1" t="s">
        <v>13</v>
      </c>
      <c r="C214" s="4" t="s">
        <v>1059</v>
      </c>
      <c r="D214" s="1" t="s">
        <v>1060</v>
      </c>
      <c r="E214" s="1" t="s">
        <v>1061</v>
      </c>
      <c r="F214" s="4" t="s">
        <v>17</v>
      </c>
      <c r="G214" s="1" t="s">
        <v>18</v>
      </c>
      <c r="H214" s="1" t="s">
        <v>19</v>
      </c>
      <c r="I214" s="1" t="s">
        <v>20</v>
      </c>
      <c r="J214" s="1" t="s">
        <v>1062</v>
      </c>
      <c r="K214" s="1" t="s">
        <v>22</v>
      </c>
      <c r="L214" s="1" t="str">
        <f>HYPERLINK("https://files.afu.se/Downloads/Transcripts/OBDM%20(Mike%20and%20Joe)/2017 09 29 - OBDM VIDEOS - Giants of North America   OBDM Podcast_cPozhjmxcn0 - transcript (automated).pdf","Transcript Link")</f>
        <v>Transcript Link</v>
      </c>
      <c r="M214" s="2" t="str">
        <f>HYPERLINK("https://files.afu.se/Downloads/Transcripts/OBDM%20(Mike%20and%20Joe)/2017 09 29 - OBDM VIDEOS - Giants of North America   OBDM Podcast_cPozhjmxcn0 - transcript (automated).pdf","Transcript Link")</f>
        <v>Transcript Link</v>
      </c>
    </row>
    <row r="215" ht="409.5" spans="1:13">
      <c r="A215" s="1" t="s">
        <v>1063</v>
      </c>
      <c r="B215" s="1" t="s">
        <v>13</v>
      </c>
      <c r="C215" s="4" t="s">
        <v>1064</v>
      </c>
      <c r="D215" s="1" t="s">
        <v>1065</v>
      </c>
      <c r="E215" s="1" t="s">
        <v>1066</v>
      </c>
      <c r="F215" s="4" t="s">
        <v>17</v>
      </c>
      <c r="G215" s="1" t="s">
        <v>18</v>
      </c>
      <c r="H215" s="1" t="s">
        <v>19</v>
      </c>
      <c r="I215" s="1" t="s">
        <v>20</v>
      </c>
      <c r="J215" s="1" t="s">
        <v>1067</v>
      </c>
      <c r="K215" s="1" t="s">
        <v>22</v>
      </c>
      <c r="L215" s="1" t="str">
        <f>HYPERLINK("https://files.afu.se/Downloads/Transcripts/OBDM%20(Mike%20and%20Joe)/2017 09 24 - OBDM VIDEOS - Zombie Animals   News Attack 11   OBDM Podcast_Lhlt5CZ4QqY - transcript (automated).pdf","Transcript Link")</f>
        <v>Transcript Link</v>
      </c>
      <c r="M215" s="2" t="str">
        <f>HYPERLINK("https://files.afu.se/Downloads/Transcripts/OBDM%20(Mike%20and%20Joe)/2017 09 24 - OBDM VIDEOS - Zombie Animals   News Attack 11   OBDM Podcast_Lhlt5CZ4QqY - transcript (automated).pdf","Transcript Link")</f>
        <v>Transcript Link</v>
      </c>
    </row>
    <row r="216" ht="409.5" spans="1:13">
      <c r="A216" s="1" t="s">
        <v>1068</v>
      </c>
      <c r="B216" s="1" t="s">
        <v>13</v>
      </c>
      <c r="C216" s="4" t="s">
        <v>1069</v>
      </c>
      <c r="D216" s="1" t="s">
        <v>1070</v>
      </c>
      <c r="E216" s="1" t="s">
        <v>1071</v>
      </c>
      <c r="F216" s="4" t="s">
        <v>17</v>
      </c>
      <c r="G216" s="1" t="s">
        <v>18</v>
      </c>
      <c r="H216" s="1" t="s">
        <v>19</v>
      </c>
      <c r="I216" s="1" t="s">
        <v>20</v>
      </c>
      <c r="J216" s="1" t="s">
        <v>1072</v>
      </c>
      <c r="K216" s="1" t="s">
        <v>22</v>
      </c>
      <c r="L216" s="1" t="str">
        <f>HYPERLINK("https://files.afu.se/Downloads/Transcripts/OBDM%20(Mike%20and%20Joe)/2017 09 22 - OBDM VIDEOS - Napoleon Bonaparte and Little Red Man of Destiny   OBDM Podcast_tMKLbjcABRM - transcript (automated).pdf","Transcript Link")</f>
        <v>Transcript Link</v>
      </c>
      <c r="M216" s="2" t="str">
        <f>HYPERLINK("https://files.afu.se/Downloads/Transcripts/OBDM%20(Mike%20and%20Joe)/2017 09 22 - OBDM VIDEOS - Napoleon Bonaparte and Little Red Man of Destiny   OBDM Podcast_tMKLbjcABRM - transcript (automated).pdf","Transcript Link")</f>
        <v>Transcript Link</v>
      </c>
    </row>
    <row r="217" ht="409.5" spans="1:13">
      <c r="A217" s="1" t="s">
        <v>1068</v>
      </c>
      <c r="B217" s="1" t="s">
        <v>13</v>
      </c>
      <c r="C217" s="4" t="s">
        <v>1073</v>
      </c>
      <c r="D217" s="1" t="s">
        <v>1074</v>
      </c>
      <c r="E217" s="1" t="s">
        <v>1075</v>
      </c>
      <c r="F217" s="4" t="s">
        <v>17</v>
      </c>
      <c r="G217" s="1" t="s">
        <v>18</v>
      </c>
      <c r="H217" s="1" t="s">
        <v>19</v>
      </c>
      <c r="I217" s="1" t="s">
        <v>20</v>
      </c>
      <c r="J217" s="1" t="s">
        <v>1076</v>
      </c>
      <c r="K217" s="1" t="s">
        <v>22</v>
      </c>
      <c r="L217" s="1" t="str">
        <f>HYPERLINK("https://files.afu.se/Downloads/Transcripts/OBDM%20(Mike%20and%20Joe)/2017 09 22 - OBDM VIDEOS - JFK CIA FILES MISSING   OBDM PODCAST_ExwJxV0JE1E - transcript (automated).pdf","Transcript Link")</f>
        <v>Transcript Link</v>
      </c>
      <c r="M217" s="2" t="str">
        <f>HYPERLINK("https://files.afu.se/Downloads/Transcripts/OBDM%20(Mike%20and%20Joe)/2017 09 22 - OBDM VIDEOS - JFK CIA FILES MISSING   OBDM PODCAST_ExwJxV0JE1E - transcript (automated).pdf","Transcript Link")</f>
        <v>Transcript Link</v>
      </c>
    </row>
    <row r="218" ht="405" spans="1:13">
      <c r="A218" s="1" t="s">
        <v>1077</v>
      </c>
      <c r="B218" s="1" t="s">
        <v>13</v>
      </c>
      <c r="C218" s="4" t="s">
        <v>1078</v>
      </c>
      <c r="D218" s="1" t="s">
        <v>1079</v>
      </c>
      <c r="E218" s="1" t="s">
        <v>1080</v>
      </c>
      <c r="F218" s="4" t="s">
        <v>17</v>
      </c>
      <c r="G218" s="1" t="s">
        <v>18</v>
      </c>
      <c r="H218" s="1" t="s">
        <v>19</v>
      </c>
      <c r="I218" s="1" t="s">
        <v>20</v>
      </c>
      <c r="J218" s="1" t="s">
        <v>1081</v>
      </c>
      <c r="K218" s="1" t="s">
        <v>22</v>
      </c>
      <c r="L218" s="1" t="str">
        <f>HYPERLINK("https://files.afu.se/Downloads/Transcripts/OBDM%20(Mike%20and%20Joe)/2017 09 08 - OBDM VIDEOS - Bigfoot Stalks Military Squad   OBDM Podcast_IbDKNjlKHUs - transcript (automated).pdf","Transcript Link")</f>
        <v>Transcript Link</v>
      </c>
      <c r="M218" s="2" t="str">
        <f>HYPERLINK("https://files.afu.se/Downloads/Transcripts/OBDM%20(Mike%20and%20Joe)/2017 09 08 - OBDM VIDEOS - Bigfoot Stalks Military Squad   OBDM Podcast_IbDKNjlKHUs - transcript (automated).pdf","Transcript Link")</f>
        <v>Transcript Link</v>
      </c>
    </row>
    <row r="219" ht="409.5" spans="1:13">
      <c r="A219" s="1" t="s">
        <v>1082</v>
      </c>
      <c r="B219" s="1" t="s">
        <v>13</v>
      </c>
      <c r="C219" s="4" t="s">
        <v>1083</v>
      </c>
      <c r="D219" s="1" t="s">
        <v>1084</v>
      </c>
      <c r="E219" s="1" t="s">
        <v>1085</v>
      </c>
      <c r="F219" s="4" t="s">
        <v>17</v>
      </c>
      <c r="G219" s="1" t="s">
        <v>18</v>
      </c>
      <c r="H219" s="1" t="s">
        <v>19</v>
      </c>
      <c r="I219" s="1" t="s">
        <v>20</v>
      </c>
      <c r="J219" s="1" t="s">
        <v>1086</v>
      </c>
      <c r="K219" s="1" t="s">
        <v>22</v>
      </c>
      <c r="L219" s="1" t="str">
        <f>HYPERLINK("https://files.afu.se/Downloads/Transcripts/OBDM%20(Mike%20and%20Joe)/2017 09 07 - OBDM VIDEOS - Invasion on Chestnut Ridge   Small Town Monsters Interview   OBDM Podcast_k_dzSGvGXC8 - transcript (automated).pdf","Transcript Link")</f>
        <v>Transcript Link</v>
      </c>
      <c r="M219" s="2" t="str">
        <f>HYPERLINK("https://files.afu.se/Downloads/Transcripts/OBDM%20(Mike%20and%20Joe)/2017 09 07 - OBDM VIDEOS - Invasion on Chestnut Ridge   Small Town Monsters Interview   OBDM Podcast_k_dzSGvGXC8 - transcript (automated).pdf","Transcript Link")</f>
        <v>Transcript Link</v>
      </c>
    </row>
    <row r="220" ht="255" spans="1:13">
      <c r="A220" s="1" t="s">
        <v>1087</v>
      </c>
      <c r="B220" s="1" t="s">
        <v>13</v>
      </c>
      <c r="C220" s="4" t="s">
        <v>1088</v>
      </c>
      <c r="D220" s="1" t="s">
        <v>1089</v>
      </c>
      <c r="E220" s="1" t="s">
        <v>1090</v>
      </c>
      <c r="F220" s="4" t="s">
        <v>17</v>
      </c>
      <c r="G220" s="1" t="s">
        <v>18</v>
      </c>
      <c r="H220" s="1" t="s">
        <v>19</v>
      </c>
      <c r="I220" s="1" t="s">
        <v>20</v>
      </c>
      <c r="J220" s="1" t="s">
        <v>1091</v>
      </c>
      <c r="K220" s="1" t="s">
        <v>22</v>
      </c>
      <c r="L220" s="1" t="str">
        <f>HYPERLINK("https://files.afu.se/Downloads/Transcripts/OBDM%20(Mike%20and%20Joe)/2017 09 01 - OBDM VIDEOS - Bigfoot Encounter   OBDM Podcast_lf4-TD-E01M - transcript (automated).pdf","Transcript Link")</f>
        <v>Transcript Link</v>
      </c>
      <c r="M220" s="2" t="str">
        <f>HYPERLINK("https://files.afu.se/Downloads/Transcripts/OBDM%20(Mike%20and%20Joe)/2017 09 01 - OBDM VIDEOS - Bigfoot Encounter   OBDM Podcast_lf4-TD-E01M - transcript (automated).pdf","Transcript Link")</f>
        <v>Transcript Link</v>
      </c>
    </row>
    <row r="221" ht="409.5" spans="1:13">
      <c r="A221" s="1" t="s">
        <v>1092</v>
      </c>
      <c r="B221" s="1" t="s">
        <v>13</v>
      </c>
      <c r="C221" s="4" t="s">
        <v>1093</v>
      </c>
      <c r="D221" s="1" t="s">
        <v>1094</v>
      </c>
      <c r="E221" s="1" t="s">
        <v>1095</v>
      </c>
      <c r="F221" s="4" t="s">
        <v>17</v>
      </c>
      <c r="G221" s="1" t="s">
        <v>18</v>
      </c>
      <c r="H221" s="1" t="s">
        <v>19</v>
      </c>
      <c r="I221" s="1" t="s">
        <v>20</v>
      </c>
      <c r="J221" s="1" t="s">
        <v>1096</v>
      </c>
      <c r="K221" s="1" t="s">
        <v>22</v>
      </c>
      <c r="L221" s="1" t="str">
        <f>HYPERLINK("https://files.afu.se/Downloads/Transcripts/OBDM%20(Mike%20and%20Joe)/2017 08 25 - OBDM VIDEOS - USS John S McCain   Secret War   OBDM Podcast_Pj04dl_hpoo - transcript (automated).pdf","Transcript Link")</f>
        <v>Transcript Link</v>
      </c>
      <c r="M221" s="2" t="str">
        <f>HYPERLINK("https://files.afu.se/Downloads/Transcripts/OBDM%20(Mike%20and%20Joe)/2017 08 25 - OBDM VIDEOS - USS John S McCain   Secret War   OBDM Podcast_Pj04dl_hpoo - transcript (automated).pdf","Transcript Link")</f>
        <v>Transcript Link</v>
      </c>
    </row>
    <row r="222" ht="285" spans="1:13">
      <c r="A222" s="1" t="s">
        <v>1097</v>
      </c>
      <c r="B222" s="1" t="s">
        <v>13</v>
      </c>
      <c r="C222" s="4" t="s">
        <v>1098</v>
      </c>
      <c r="D222" s="1" t="s">
        <v>1099</v>
      </c>
      <c r="E222" s="1" t="s">
        <v>1100</v>
      </c>
      <c r="F222" s="4" t="s">
        <v>17</v>
      </c>
      <c r="G222" s="1" t="s">
        <v>18</v>
      </c>
      <c r="H222" s="1" t="s">
        <v>19</v>
      </c>
      <c r="I222" s="1" t="s">
        <v>20</v>
      </c>
      <c r="J222" s="1" t="s">
        <v>1101</v>
      </c>
      <c r="K222" s="1" t="s">
        <v>22</v>
      </c>
      <c r="L222" s="1" t="str">
        <f>HYPERLINK("https://files.afu.se/Downloads/Transcripts/OBDM%20(Mike%20and%20Joe)/2017 07 30 - OBDM VIDEOS - Ruby Creek Bigfoot   OBDM Podcast_FTE-R4Edgkg - transcript (automated).pdf","Transcript Link")</f>
        <v>Transcript Link</v>
      </c>
      <c r="M222" s="2" t="str">
        <f>HYPERLINK("https://files.afu.se/Downloads/Transcripts/OBDM%20(Mike%20and%20Joe)/2017 07 30 - OBDM VIDEOS - Ruby Creek Bigfoot   OBDM Podcast_FTE-R4Edgkg - transcript (automated).pdf","Transcript Link")</f>
        <v>Transcript Link</v>
      </c>
    </row>
    <row r="223" ht="375" spans="1:13">
      <c r="A223" s="1" t="s">
        <v>1102</v>
      </c>
      <c r="B223" s="1" t="s">
        <v>13</v>
      </c>
      <c r="C223" s="4" t="s">
        <v>1103</v>
      </c>
      <c r="D223" s="1" t="s">
        <v>1104</v>
      </c>
      <c r="E223" s="1" t="s">
        <v>1105</v>
      </c>
      <c r="F223" s="4" t="s">
        <v>17</v>
      </c>
      <c r="G223" s="1" t="s">
        <v>18</v>
      </c>
      <c r="H223" s="1" t="s">
        <v>19</v>
      </c>
      <c r="I223" s="1" t="s">
        <v>20</v>
      </c>
      <c r="J223" s="1" t="s">
        <v>1106</v>
      </c>
      <c r="K223" s="1" t="s">
        <v>22</v>
      </c>
      <c r="L223" s="1" t="str">
        <f>HYPERLINK("https://files.afu.se/Downloads/Transcripts/OBDM%20(Mike%20and%20Joe)/2017 07 28 - OBDM VIDEOS - The Boggy Creek Monster   OBDM Podcast_hpPZrteFAhY - transcript (automated).pdf","Transcript Link")</f>
        <v>Transcript Link</v>
      </c>
      <c r="M223" s="2" t="str">
        <f>HYPERLINK("https://files.afu.se/Downloads/Transcripts/OBDM%20(Mike%20and%20Joe)/2017 07 28 - OBDM VIDEOS - The Boggy Creek Monster   OBDM Podcast_hpPZrteFAhY - transcript (automated).pdf","Transcript Link")</f>
        <v>Transcript Link</v>
      </c>
    </row>
    <row r="224" ht="255" spans="1:13">
      <c r="A224" s="1" t="s">
        <v>1107</v>
      </c>
      <c r="B224" s="1" t="s">
        <v>13</v>
      </c>
      <c r="C224" s="4" t="s">
        <v>1108</v>
      </c>
      <c r="D224" s="1" t="s">
        <v>1109</v>
      </c>
      <c r="E224" s="1" t="s">
        <v>1110</v>
      </c>
      <c r="F224" s="4" t="s">
        <v>17</v>
      </c>
      <c r="G224" s="1" t="s">
        <v>18</v>
      </c>
      <c r="H224" s="1" t="s">
        <v>19</v>
      </c>
      <c r="I224" s="1" t="s">
        <v>20</v>
      </c>
      <c r="J224" s="1" t="s">
        <v>1111</v>
      </c>
      <c r="K224" s="1" t="s">
        <v>22</v>
      </c>
      <c r="L224" s="1" t="str">
        <f>HYPERLINK("https://files.afu.se/Downloads/Transcripts/OBDM%20(Mike%20and%20Joe)/2017 07 21 - OBDM VIDEOS - Missing 411   Neanderthals   OBDM Podcast_qlEjMP6SFtE - transcript (automated).pdf","Transcript Link")</f>
        <v>Transcript Link</v>
      </c>
      <c r="M224" s="2" t="str">
        <f>HYPERLINK("https://files.afu.se/Downloads/Transcripts/OBDM%20(Mike%20and%20Joe)/2017 07 21 - OBDM VIDEOS - Missing 411   Neanderthals   OBDM Podcast_qlEjMP6SFtE - transcript (automated).pdf","Transcript Link")</f>
        <v>Transcript Link</v>
      </c>
    </row>
    <row r="225" ht="255" spans="1:13">
      <c r="A225" s="1" t="s">
        <v>1112</v>
      </c>
      <c r="B225" s="1" t="s">
        <v>13</v>
      </c>
      <c r="C225" s="4" t="s">
        <v>1113</v>
      </c>
      <c r="D225" s="1" t="s">
        <v>1114</v>
      </c>
      <c r="E225" s="1" t="s">
        <v>1115</v>
      </c>
      <c r="F225" s="4" t="s">
        <v>17</v>
      </c>
      <c r="G225" s="1" t="s">
        <v>18</v>
      </c>
      <c r="H225" s="1" t="s">
        <v>19</v>
      </c>
      <c r="I225" s="1" t="s">
        <v>20</v>
      </c>
      <c r="J225" s="1" t="s">
        <v>1116</v>
      </c>
      <c r="K225" s="1" t="s">
        <v>22</v>
      </c>
      <c r="L225" s="1" t="str">
        <f>HYPERLINK("https://files.afu.se/Downloads/Transcripts/OBDM%20(Mike%20and%20Joe)/2017 07 17 - OBDM VIDEOS - Missing 411 YouTube Community   OBDM Podcast_TXeIWSYC7XM - transcript (automated).pdf","Transcript Link")</f>
        <v>Transcript Link</v>
      </c>
      <c r="M225" s="2" t="str">
        <f>HYPERLINK("https://files.afu.se/Downloads/Transcripts/OBDM%20(Mike%20and%20Joe)/2017 07 17 - OBDM VIDEOS - Missing 411 YouTube Community   OBDM Podcast_TXeIWSYC7XM - transcript (automated).pdf","Transcript Link")</f>
        <v>Transcript Link</v>
      </c>
    </row>
    <row r="226" ht="135" spans="1:13">
      <c r="A226" s="1" t="s">
        <v>1112</v>
      </c>
      <c r="B226" s="1" t="s">
        <v>13</v>
      </c>
      <c r="C226" s="4" t="s">
        <v>1117</v>
      </c>
      <c r="D226" s="1" t="s">
        <v>1118</v>
      </c>
      <c r="E226" s="1" t="s">
        <v>1119</v>
      </c>
      <c r="F226" s="4" t="s">
        <v>17</v>
      </c>
      <c r="G226" s="1" t="s">
        <v>18</v>
      </c>
      <c r="H226" s="1" t="s">
        <v>19</v>
      </c>
      <c r="I226" s="1" t="s">
        <v>20</v>
      </c>
      <c r="J226" s="1" t="s">
        <v>1120</v>
      </c>
      <c r="K226" s="1" t="s">
        <v>22</v>
      </c>
      <c r="L226" s="1" t="str">
        <f>HYPERLINK("https://files.afu.se/Downloads/Transcripts/OBDM%20(Mike%20and%20Joe)/2017 07 17 - OBDM VIDEOS - Bogie the Dog likes to sing_8XcD_UgbJkM - transcript (automated).pdf","Transcript Link")</f>
        <v>Transcript Link</v>
      </c>
      <c r="M226" s="2" t="str">
        <f>HYPERLINK("https://files.afu.se/Downloads/Transcripts/OBDM%20(Mike%20and%20Joe)/2017 07 17 - OBDM VIDEOS - Bogie the Dog likes to sing_8XcD_UgbJkM - transcript (automated).pdf","Transcript Link")</f>
        <v>Transcript Link</v>
      </c>
    </row>
    <row r="227" ht="315" spans="1:13">
      <c r="A227" s="1" t="s">
        <v>1121</v>
      </c>
      <c r="B227" s="1" t="s">
        <v>13</v>
      </c>
      <c r="C227" s="4" t="s">
        <v>1122</v>
      </c>
      <c r="D227" s="1" t="s">
        <v>1123</v>
      </c>
      <c r="E227" s="1" t="s">
        <v>1124</v>
      </c>
      <c r="F227" s="4" t="s">
        <v>17</v>
      </c>
      <c r="G227" s="1" t="s">
        <v>18</v>
      </c>
      <c r="H227" s="1" t="s">
        <v>19</v>
      </c>
      <c r="I227" s="1" t="s">
        <v>20</v>
      </c>
      <c r="J227" s="1" t="s">
        <v>1125</v>
      </c>
      <c r="K227" s="1" t="s">
        <v>22</v>
      </c>
      <c r="L227" s="1" t="str">
        <f>HYPERLINK("https://files.afu.se/Downloads/Transcripts/OBDM%20(Mike%20and%20Joe)/2017 07 14 - OBDM VIDEOS - Bigfoot vs Humans   OBDM Podcast_B4UIlsajl00 - transcript (automated).pdf","Transcript Link")</f>
        <v>Transcript Link</v>
      </c>
      <c r="M227" s="2" t="str">
        <f>HYPERLINK("https://files.afu.se/Downloads/Transcripts/OBDM%20(Mike%20and%20Joe)/2017 07 14 - OBDM VIDEOS - Bigfoot vs Humans   OBDM Podcast_B4UIlsajl00 - transcript (automated).pdf","Transcript Link")</f>
        <v>Transcript Link</v>
      </c>
    </row>
    <row r="228" ht="390" spans="1:13">
      <c r="A228" s="1" t="s">
        <v>1126</v>
      </c>
      <c r="B228" s="1" t="s">
        <v>13</v>
      </c>
      <c r="C228" s="4" t="s">
        <v>1127</v>
      </c>
      <c r="D228" s="1" t="s">
        <v>1128</v>
      </c>
      <c r="E228" s="1" t="s">
        <v>1129</v>
      </c>
      <c r="F228" s="4" t="s">
        <v>17</v>
      </c>
      <c r="G228" s="1" t="s">
        <v>18</v>
      </c>
      <c r="H228" s="1" t="s">
        <v>19</v>
      </c>
      <c r="I228" s="1" t="s">
        <v>20</v>
      </c>
      <c r="J228" s="1" t="s">
        <v>1130</v>
      </c>
      <c r="K228" s="1" t="s">
        <v>22</v>
      </c>
      <c r="L228" s="1" t="str">
        <f>HYPERLINK("https://files.afu.se/Downloads/Transcripts/OBDM%20(Mike%20and%20Joe)/2017 07 07 - OBDM VIDEOS - Fairies and Aliens   Ultraterrestrials   OBDM Podcast_DsD9ZCONm9E - transcript (automated).pdf","Transcript Link")</f>
        <v>Transcript Link</v>
      </c>
      <c r="M228" s="2" t="str">
        <f>HYPERLINK("https://files.afu.se/Downloads/Transcripts/OBDM%20(Mike%20and%20Joe)/2017 07 07 - OBDM VIDEOS - Fairies and Aliens   Ultraterrestrials   OBDM Podcast_DsD9ZCONm9E - transcript (automated).pdf","Transcript Link")</f>
        <v>Transcript Link</v>
      </c>
    </row>
    <row r="229" ht="270" spans="1:13">
      <c r="A229" s="1" t="s">
        <v>1131</v>
      </c>
      <c r="B229" s="1" t="s">
        <v>13</v>
      </c>
      <c r="C229" s="4" t="s">
        <v>1132</v>
      </c>
      <c r="D229" s="1" t="s">
        <v>1133</v>
      </c>
      <c r="E229" s="1" t="s">
        <v>1134</v>
      </c>
      <c r="F229" s="4" t="s">
        <v>17</v>
      </c>
      <c r="G229" s="1" t="s">
        <v>18</v>
      </c>
      <c r="H229" s="1" t="s">
        <v>19</v>
      </c>
      <c r="I229" s="1" t="s">
        <v>20</v>
      </c>
      <c r="J229" s="1" t="s">
        <v>1135</v>
      </c>
      <c r="K229" s="1" t="s">
        <v>22</v>
      </c>
      <c r="L229" s="1" t="str">
        <f>HYPERLINK("https://files.afu.se/Downloads/Transcripts/OBDM%20(Mike%20and%20Joe)/2017 07 02 - OBDM VIDEOS - Pennsylvania Gargoyles   OBDM Podcast_SC5M1zumVXU - transcript (automated).pdf","Transcript Link")</f>
        <v>Transcript Link</v>
      </c>
      <c r="M229" s="2" t="str">
        <f>HYPERLINK("https://files.afu.se/Downloads/Transcripts/OBDM%20(Mike%20and%20Joe)/2017 07 02 - OBDM VIDEOS - Pennsylvania Gargoyles   OBDM Podcast_SC5M1zumVXU - transcript (automated).pdf","Transcript Link")</f>
        <v>Transcript Link</v>
      </c>
    </row>
    <row r="230" ht="315" spans="1:13">
      <c r="A230" s="1" t="s">
        <v>1136</v>
      </c>
      <c r="B230" s="1" t="s">
        <v>13</v>
      </c>
      <c r="C230" s="4" t="s">
        <v>1137</v>
      </c>
      <c r="D230" s="1" t="s">
        <v>1138</v>
      </c>
      <c r="E230" s="1" t="s">
        <v>1139</v>
      </c>
      <c r="F230" s="4" t="s">
        <v>17</v>
      </c>
      <c r="G230" s="1" t="s">
        <v>18</v>
      </c>
      <c r="H230" s="1" t="s">
        <v>19</v>
      </c>
      <c r="I230" s="1" t="s">
        <v>20</v>
      </c>
      <c r="J230" s="1" t="s">
        <v>1140</v>
      </c>
      <c r="K230" s="1" t="s">
        <v>22</v>
      </c>
      <c r="L230" s="1" t="str">
        <f>HYPERLINK("https://files.afu.se/Downloads/Transcripts/OBDM%20(Mike%20and%20Joe)/2017 06 30 - OBDM VIDEOS - Unacknowledged   UFOs and Special Access Projects   OBDM Podcast_N6gW71ilvfM - transcript (automated).pdf","Transcript Link")</f>
        <v>Transcript Link</v>
      </c>
      <c r="M230" s="2" t="str">
        <f>HYPERLINK("https://files.afu.se/Downloads/Transcripts/OBDM%20(Mike%20and%20Joe)/2017 06 30 - OBDM VIDEOS - Unacknowledged   UFOs and Special Access Projects   OBDM Podcast_N6gW71ilvfM - transcript (automated).pdf","Transcript Link")</f>
        <v>Transcript Link</v>
      </c>
    </row>
    <row r="231" ht="409.5" spans="1:13">
      <c r="A231" s="1" t="s">
        <v>1141</v>
      </c>
      <c r="B231" s="1" t="s">
        <v>13</v>
      </c>
      <c r="C231" s="4" t="s">
        <v>1142</v>
      </c>
      <c r="D231" s="1" t="s">
        <v>1143</v>
      </c>
      <c r="E231" s="1" t="s">
        <v>1144</v>
      </c>
      <c r="F231" s="4" t="s">
        <v>17</v>
      </c>
      <c r="G231" s="1" t="s">
        <v>18</v>
      </c>
      <c r="H231" s="1" t="s">
        <v>19</v>
      </c>
      <c r="I231" s="1" t="s">
        <v>20</v>
      </c>
      <c r="J231" s="1" t="s">
        <v>1145</v>
      </c>
      <c r="K231" s="1" t="s">
        <v>22</v>
      </c>
      <c r="L231" s="1" t="str">
        <f>HYPERLINK("https://files.afu.se/Downloads/Transcripts/OBDM%20(Mike%20and%20Joe)/2017 06 29 - OBDM VIDEOS - USS Fitzgerald   Something ain't right   OBDM Podcast_TgtT3KMp3tA - transcript (automated).pdf","Transcript Link")</f>
        <v>Transcript Link</v>
      </c>
      <c r="M231" s="2" t="str">
        <f>HYPERLINK("https://files.afu.se/Downloads/Transcripts/OBDM%20(Mike%20and%20Joe)/2017 06 29 - OBDM VIDEOS - USS Fitzgerald   Something ain't right   OBDM Podcast_TgtT3KMp3tA - transcript (automated).pdf","Transcript Link")</f>
        <v>Transcript Link</v>
      </c>
    </row>
    <row r="232" ht="135" spans="1:13">
      <c r="A232" s="1" t="s">
        <v>1146</v>
      </c>
      <c r="B232" s="1" t="s">
        <v>13</v>
      </c>
      <c r="C232" s="4" t="s">
        <v>1147</v>
      </c>
      <c r="D232" s="1" t="s">
        <v>1148</v>
      </c>
      <c r="E232" s="1" t="s">
        <v>1149</v>
      </c>
      <c r="F232" s="4" t="s">
        <v>17</v>
      </c>
      <c r="G232" s="1" t="s">
        <v>18</v>
      </c>
      <c r="H232" s="1" t="s">
        <v>19</v>
      </c>
      <c r="I232" s="1" t="s">
        <v>20</v>
      </c>
      <c r="J232" s="1" t="s">
        <v>1150</v>
      </c>
      <c r="K232" s="1" t="s">
        <v>22</v>
      </c>
      <c r="L232" s="1" t="str">
        <f>HYPERLINK("https://files.afu.se/Downloads/Transcripts/OBDM%20(Mike%20and%20Joe)/2017 06 22 - OBDM VIDEOS - Missing 411   Dakota James   OBDM Podcast_2qhV1I7sb8w - transcript (automated).pdf","Transcript Link")</f>
        <v>Transcript Link</v>
      </c>
      <c r="M232" s="2" t="str">
        <f>HYPERLINK("https://files.afu.se/Downloads/Transcripts/OBDM%20(Mike%20and%20Joe)/2017 06 22 - OBDM VIDEOS - Missing 411   Dakota James   OBDM Podcast_2qhV1I7sb8w - transcript (automated).pdf","Transcript Link")</f>
        <v>Transcript Link</v>
      </c>
    </row>
    <row r="233" ht="409.5" spans="1:13">
      <c r="A233" s="1" t="s">
        <v>1151</v>
      </c>
      <c r="B233" s="1" t="s">
        <v>13</v>
      </c>
      <c r="C233" s="4" t="s">
        <v>1152</v>
      </c>
      <c r="D233" s="1" t="s">
        <v>1153</v>
      </c>
      <c r="E233" s="1" t="s">
        <v>1154</v>
      </c>
      <c r="F233" s="4" t="s">
        <v>17</v>
      </c>
      <c r="G233" s="1" t="s">
        <v>18</v>
      </c>
      <c r="H233" s="1" t="s">
        <v>19</v>
      </c>
      <c r="I233" s="1" t="s">
        <v>20</v>
      </c>
      <c r="J233" s="1" t="s">
        <v>1155</v>
      </c>
      <c r="K233" s="1" t="s">
        <v>22</v>
      </c>
      <c r="L233" s="1" t="str">
        <f>HYPERLINK("https://files.afu.se/Downloads/Transcripts/OBDM%20(Mike%20and%20Joe)/2017 06 12 - OBDM VIDEOS - Roswell, 70 years later   OBDM Podcast_PbaIa_wMHtg - transcript (automated).pdf","Transcript Link")</f>
        <v>Transcript Link</v>
      </c>
      <c r="M233" s="2" t="str">
        <f>HYPERLINK("https://files.afu.se/Downloads/Transcripts/OBDM%20(Mike%20and%20Joe)/2017 06 12 - OBDM VIDEOS - Roswell, 70 years later   OBDM Podcast_PbaIa_wMHtg - transcript (automated).pdf","Transcript Link")</f>
        <v>Transcript Link</v>
      </c>
    </row>
    <row r="234" ht="409.5" spans="1:13">
      <c r="A234" s="1" t="s">
        <v>1156</v>
      </c>
      <c r="B234" s="1" t="s">
        <v>13</v>
      </c>
      <c r="C234" s="4" t="s">
        <v>1157</v>
      </c>
      <c r="D234" s="1" t="s">
        <v>1158</v>
      </c>
      <c r="E234" s="1" t="s">
        <v>1159</v>
      </c>
      <c r="F234" s="4" t="s">
        <v>17</v>
      </c>
      <c r="G234" s="1" t="s">
        <v>18</v>
      </c>
      <c r="H234" s="1" t="s">
        <v>19</v>
      </c>
      <c r="I234" s="1" t="s">
        <v>20</v>
      </c>
      <c r="J234" s="1" t="s">
        <v>1160</v>
      </c>
      <c r="K234" s="1" t="s">
        <v>22</v>
      </c>
      <c r="L234" s="1" t="str">
        <f>HYPERLINK("https://files.afu.se/Downloads/Transcripts/OBDM%20(Mike%20and%20Joe)/2017 06 09 - OBDM VIDEOS - The Mothman of Point Pleasant ‌• Movie   OBDM Podcast_aw_NuqVsyBQ - transcript (automated).pdf","Transcript Link")</f>
        <v>Transcript Link</v>
      </c>
      <c r="M234" s="2" t="str">
        <f>HYPERLINK("https://files.afu.se/Downloads/Transcripts/OBDM%20(Mike%20and%20Joe)/2017 06 09 - OBDM VIDEOS - The Mothman of Point Pleasant ‌• Movie   OBDM Podcast_aw_NuqVsyBQ - transcript (automated).pdf","Transcript Link")</f>
        <v>Transcript Link</v>
      </c>
    </row>
    <row r="235" ht="409.5" spans="1:13">
      <c r="A235" s="1" t="s">
        <v>1161</v>
      </c>
      <c r="B235" s="1" t="s">
        <v>13</v>
      </c>
      <c r="C235" s="4" t="s">
        <v>1162</v>
      </c>
      <c r="D235" s="1" t="s">
        <v>1163</v>
      </c>
      <c r="E235" s="1" t="s">
        <v>1164</v>
      </c>
      <c r="F235" s="4" t="s">
        <v>17</v>
      </c>
      <c r="G235" s="1" t="s">
        <v>18</v>
      </c>
      <c r="H235" s="1" t="s">
        <v>19</v>
      </c>
      <c r="I235" s="1" t="s">
        <v>20</v>
      </c>
      <c r="J235" s="1" t="s">
        <v>1165</v>
      </c>
      <c r="K235" s="1" t="s">
        <v>22</v>
      </c>
      <c r="L235" s="1" t="str">
        <f>HYPERLINK("https://files.afu.se/Downloads/Transcripts/OBDM%20(Mike%20and%20Joe)/2017 06 02 - OBDM VIDEOS - The Aliens are Here + Free Energy    Robert Bigelow   OBDM Podcast_lScLLvLtvcE - transcript (automated).pdf","Transcript Link")</f>
        <v>Transcript Link</v>
      </c>
      <c r="M235" s="2" t="str">
        <f>HYPERLINK("https://files.afu.se/Downloads/Transcripts/OBDM%20(Mike%20and%20Joe)/2017 06 02 - OBDM VIDEOS - The Aliens are Here + Free Energy    Robert Bigelow   OBDM Podcast_lScLLvLtvcE - transcript (automated).pdf","Transcript Link")</f>
        <v>Transcript Link</v>
      </c>
    </row>
    <row r="236" ht="409.5" spans="1:13">
      <c r="A236" s="1" t="s">
        <v>1166</v>
      </c>
      <c r="B236" s="1" t="s">
        <v>13</v>
      </c>
      <c r="C236" s="4" t="s">
        <v>1167</v>
      </c>
      <c r="D236" s="1" t="s">
        <v>1168</v>
      </c>
      <c r="E236" s="1" t="s">
        <v>1169</v>
      </c>
      <c r="F236" s="4" t="s">
        <v>17</v>
      </c>
      <c r="G236" s="1" t="s">
        <v>18</v>
      </c>
      <c r="H236" s="1" t="s">
        <v>19</v>
      </c>
      <c r="I236" s="1" t="s">
        <v>20</v>
      </c>
      <c r="J236" s="1" t="s">
        <v>1170</v>
      </c>
      <c r="K236" s="1" t="s">
        <v>22</v>
      </c>
      <c r="L236" s="1" t="str">
        <f>HYPERLINK("https://files.afu.se/Downloads/Transcripts/OBDM%20(Mike%20and%20Joe)/2017 05 20 - OBDM VIDEOS - UFOs in the Vietnam War   OBDM Podcast_0JaPFfUSayQ - transcript (automated).pdf","Transcript Link")</f>
        <v>Transcript Link</v>
      </c>
      <c r="M236" s="2" t="str">
        <f>HYPERLINK("https://files.afu.se/Downloads/Transcripts/OBDM%20(Mike%20and%20Joe)/2017 05 20 - OBDM VIDEOS - UFOs in the Vietnam War   OBDM Podcast_0JaPFfUSayQ - transcript (automated).pdf","Transcript Link")</f>
        <v>Transcript Link</v>
      </c>
    </row>
    <row r="237" ht="409.5" spans="1:13">
      <c r="A237" s="1" t="s">
        <v>1171</v>
      </c>
      <c r="B237" s="1" t="s">
        <v>13</v>
      </c>
      <c r="C237" s="4" t="s">
        <v>1172</v>
      </c>
      <c r="D237" s="1" t="s">
        <v>1173</v>
      </c>
      <c r="E237" s="1" t="s">
        <v>1174</v>
      </c>
      <c r="F237" s="4" t="s">
        <v>17</v>
      </c>
      <c r="G237" s="1" t="s">
        <v>18</v>
      </c>
      <c r="H237" s="1" t="s">
        <v>19</v>
      </c>
      <c r="I237" s="1" t="s">
        <v>20</v>
      </c>
      <c r="J237" s="1" t="s">
        <v>1175</v>
      </c>
      <c r="K237" s="1" t="s">
        <v>22</v>
      </c>
      <c r="L237" s="1" t="str">
        <f>HYPERLINK("https://files.afu.se/Downloads/Transcripts/OBDM%20(Mike%20and%20Joe)/2017 05 17 - OBDM VIDEOS - Jimmy Stewart and the Yeti Hand   OBDM Podcast_ggCWAIp3vXk - transcript (automated).pdf","Transcript Link")</f>
        <v>Transcript Link</v>
      </c>
      <c r="M237" s="2" t="str">
        <f>HYPERLINK("https://files.afu.se/Downloads/Transcripts/OBDM%20(Mike%20and%20Joe)/2017 05 17 - OBDM VIDEOS - Jimmy Stewart and the Yeti Hand   OBDM Podcast_ggCWAIp3vXk - transcript (automated).pdf","Transcript Link")</f>
        <v>Transcript Link</v>
      </c>
    </row>
    <row r="238" ht="375" spans="1:13">
      <c r="A238" s="1" t="s">
        <v>1176</v>
      </c>
      <c r="B238" s="1" t="s">
        <v>13</v>
      </c>
      <c r="C238" s="4" t="s">
        <v>1177</v>
      </c>
      <c r="D238" s="1" t="s">
        <v>1178</v>
      </c>
      <c r="E238" s="1" t="s">
        <v>1179</v>
      </c>
      <c r="F238" s="4" t="s">
        <v>17</v>
      </c>
      <c r="G238" s="1" t="s">
        <v>18</v>
      </c>
      <c r="H238" s="1" t="s">
        <v>19</v>
      </c>
      <c r="I238" s="1" t="s">
        <v>20</v>
      </c>
      <c r="J238" s="1" t="s">
        <v>1180</v>
      </c>
      <c r="K238" s="1" t="s">
        <v>22</v>
      </c>
      <c r="L238" s="1" t="str">
        <f>HYPERLINK("https://files.afu.se/Downloads/Transcripts/OBDM%20(Mike%20and%20Joe)/2017 05 05 - OBDM VIDEOS - Psychic Twin Connection   OBDM Podcast_1nBPVwkUlIQ - transcript (automated).pdf","Transcript Link")</f>
        <v>Transcript Link</v>
      </c>
      <c r="M238" s="2" t="str">
        <f>HYPERLINK("https://files.afu.se/Downloads/Transcripts/OBDM%20(Mike%20and%20Joe)/2017 05 05 - OBDM VIDEOS - Psychic Twin Connection   OBDM Podcast_1nBPVwkUlIQ - transcript (automated).pdf","Transcript Link")</f>
        <v>Transcript Link</v>
      </c>
    </row>
    <row r="239" ht="409.5" spans="1:13">
      <c r="A239" s="1" t="s">
        <v>1181</v>
      </c>
      <c r="B239" s="1" t="s">
        <v>13</v>
      </c>
      <c r="C239" s="4" t="s">
        <v>1182</v>
      </c>
      <c r="D239" s="1" t="s">
        <v>1183</v>
      </c>
      <c r="E239" s="1" t="s">
        <v>1184</v>
      </c>
      <c r="F239" s="4" t="s">
        <v>17</v>
      </c>
      <c r="G239" s="1" t="s">
        <v>18</v>
      </c>
      <c r="H239" s="1" t="s">
        <v>19</v>
      </c>
      <c r="I239" s="1" t="s">
        <v>20</v>
      </c>
      <c r="J239" s="1" t="s">
        <v>1185</v>
      </c>
      <c r="K239" s="1" t="s">
        <v>22</v>
      </c>
      <c r="L239" s="1" t="str">
        <f>HYPERLINK("https://files.afu.se/Downloads/Transcripts/OBDM%20(Mike%20and%20Joe)/2017 04 29 - OBDM VIDEOS - Navy SEALs vs Bigfoot   OBDM Podcast_iISizFdskaw - transcript (automated).pdf","Transcript Link")</f>
        <v>Transcript Link</v>
      </c>
      <c r="M239" s="2" t="str">
        <f>HYPERLINK("https://files.afu.se/Downloads/Transcripts/OBDM%20(Mike%20and%20Joe)/2017 04 29 - OBDM VIDEOS - Navy SEALs vs Bigfoot   OBDM Podcast_iISizFdskaw - transcript (automated).pdf","Transcript Link")</f>
        <v>Transcript Link</v>
      </c>
    </row>
    <row r="240" ht="270" spans="1:13">
      <c r="A240" s="1" t="s">
        <v>1186</v>
      </c>
      <c r="B240" s="1" t="s">
        <v>13</v>
      </c>
      <c r="C240" s="4" t="s">
        <v>1187</v>
      </c>
      <c r="D240" s="1" t="s">
        <v>1188</v>
      </c>
      <c r="E240" s="1" t="s">
        <v>1189</v>
      </c>
      <c r="F240" s="4" t="s">
        <v>17</v>
      </c>
      <c r="G240" s="1" t="s">
        <v>18</v>
      </c>
      <c r="H240" s="1" t="s">
        <v>19</v>
      </c>
      <c r="I240" s="1" t="s">
        <v>20</v>
      </c>
      <c r="J240" s="1" t="s">
        <v>1190</v>
      </c>
      <c r="K240" s="1" t="s">
        <v>22</v>
      </c>
      <c r="L240" s="1" t="str">
        <f>HYPERLINK("https://files.afu.se/Downloads/Transcripts/OBDM%20(Mike%20and%20Joe)/2017 04 22 - OBDM VIDEOS - Bigfoot Sighting   Mississippi Monkey Man   OBDM Podcast_5PGP0XxbZCg - transcript (automated).pdf","Transcript Link")</f>
        <v>Transcript Link</v>
      </c>
      <c r="M240" s="2" t="str">
        <f>HYPERLINK("https://files.afu.se/Downloads/Transcripts/OBDM%20(Mike%20and%20Joe)/2017 04 22 - OBDM VIDEOS - Bigfoot Sighting   Mississippi Monkey Man   OBDM Podcast_5PGP0XxbZCg - transcript (automated).pdf","Transcript Link")</f>
        <v>Transcript Link</v>
      </c>
    </row>
    <row r="241" ht="409.5" spans="1:13">
      <c r="A241" s="1" t="s">
        <v>1191</v>
      </c>
      <c r="B241" s="1" t="s">
        <v>13</v>
      </c>
      <c r="C241" s="4" t="s">
        <v>1192</v>
      </c>
      <c r="D241" s="1" t="s">
        <v>1193</v>
      </c>
      <c r="E241" s="1" t="s">
        <v>1194</v>
      </c>
      <c r="F241" s="4" t="s">
        <v>17</v>
      </c>
      <c r="G241" s="1" t="s">
        <v>18</v>
      </c>
      <c r="H241" s="1" t="s">
        <v>19</v>
      </c>
      <c r="I241" s="1" t="s">
        <v>20</v>
      </c>
      <c r="J241" s="1" t="s">
        <v>1195</v>
      </c>
      <c r="K241" s="1" t="s">
        <v>22</v>
      </c>
      <c r="L241" s="1" t="str">
        <f>HYPERLINK("https://files.afu.se/Downloads/Transcripts/OBDM%20(Mike%20and%20Joe)/2017 04 14 - OBDM VIDEOS - Missing 411   The Holographic Universe   OBDM Podcast_UO8SfJv7wdw - transcript (automated).pdf","Transcript Link")</f>
        <v>Transcript Link</v>
      </c>
      <c r="M241" s="2" t="str">
        <f>HYPERLINK("https://files.afu.se/Downloads/Transcripts/OBDM%20(Mike%20and%20Joe)/2017 04 14 - OBDM VIDEOS - Missing 411   The Holographic Universe   OBDM Podcast_UO8SfJv7wdw - transcript (automated).pdf","Transcript Link")</f>
        <v>Transcript Link</v>
      </c>
    </row>
    <row r="242" ht="409.5" spans="1:13">
      <c r="A242" s="1" t="s">
        <v>1196</v>
      </c>
      <c r="B242" s="1" t="s">
        <v>13</v>
      </c>
      <c r="C242" s="4" t="s">
        <v>1197</v>
      </c>
      <c r="D242" s="1" t="s">
        <v>1198</v>
      </c>
      <c r="E242" s="1" t="s">
        <v>1199</v>
      </c>
      <c r="F242" s="4" t="s">
        <v>17</v>
      </c>
      <c r="G242" s="1" t="s">
        <v>18</v>
      </c>
      <c r="H242" s="1" t="s">
        <v>19</v>
      </c>
      <c r="I242" s="1" t="s">
        <v>20</v>
      </c>
      <c r="J242" s="1" t="s">
        <v>1200</v>
      </c>
      <c r="K242" s="1" t="s">
        <v>22</v>
      </c>
      <c r="L242" s="1" t="str">
        <f>HYPERLINK("https://files.afu.se/Downloads/Transcripts/OBDM%20(Mike%20and%20Joe)/2017 04 09 - OBDM VIDEOS - Ancient Builder Aliens   OBDM Podcast_fUXwBarn9sg - transcript (automated).pdf","Transcript Link")</f>
        <v>Transcript Link</v>
      </c>
      <c r="M242" s="2" t="str">
        <f>HYPERLINK("https://files.afu.se/Downloads/Transcripts/OBDM%20(Mike%20and%20Joe)/2017 04 09 - OBDM VIDEOS - Ancient Builder Aliens   OBDM Podcast_fUXwBarn9sg - transcript (automated).pdf","Transcript Link")</f>
        <v>Transcript Link</v>
      </c>
    </row>
    <row r="243" ht="405" spans="1:13">
      <c r="A243" s="1" t="s">
        <v>1201</v>
      </c>
      <c r="B243" s="1" t="s">
        <v>13</v>
      </c>
      <c r="C243" s="4" t="s">
        <v>1202</v>
      </c>
      <c r="D243" s="1" t="s">
        <v>1203</v>
      </c>
      <c r="E243" s="1" t="s">
        <v>1204</v>
      </c>
      <c r="F243" s="4" t="s">
        <v>17</v>
      </c>
      <c r="G243" s="1" t="s">
        <v>18</v>
      </c>
      <c r="H243" s="1" t="s">
        <v>19</v>
      </c>
      <c r="I243" s="1" t="s">
        <v>20</v>
      </c>
      <c r="J243" s="1" t="s">
        <v>1205</v>
      </c>
      <c r="K243" s="1" t="s">
        <v>22</v>
      </c>
      <c r="L243" s="1" t="str">
        <f>HYPERLINK("https://files.afu.se/Downloads/Transcripts/OBDM%20(Mike%20and%20Joe)/2017 03 31 - OBDM VIDEOS - Lost Pygmy of Indonesia   OBDM Podcast - Drunk_EbvnqN_Wvhk - transcript (automated).pdf","Transcript Link")</f>
        <v>Transcript Link</v>
      </c>
      <c r="M243" s="2" t="str">
        <f>HYPERLINK("https://files.afu.se/Downloads/Transcripts/OBDM%20(Mike%20and%20Joe)/2017 03 31 - OBDM VIDEOS - Lost Pygmy of Indonesia   OBDM Podcast - Drunk_EbvnqN_Wvhk - transcript (automated).pdf","Transcript Link")</f>
        <v>Transcript Link</v>
      </c>
    </row>
    <row r="244" ht="345" spans="1:13">
      <c r="A244" s="1" t="s">
        <v>1206</v>
      </c>
      <c r="B244" s="1" t="s">
        <v>13</v>
      </c>
      <c r="C244" s="4" t="s">
        <v>1207</v>
      </c>
      <c r="D244" s="1" t="s">
        <v>1208</v>
      </c>
      <c r="E244" s="1" t="s">
        <v>1209</v>
      </c>
      <c r="F244" s="4" t="s">
        <v>17</v>
      </c>
      <c r="G244" s="1" t="s">
        <v>18</v>
      </c>
      <c r="H244" s="1" t="s">
        <v>19</v>
      </c>
      <c r="I244" s="1" t="s">
        <v>20</v>
      </c>
      <c r="J244" s="1" t="s">
        <v>1210</v>
      </c>
      <c r="K244" s="1" t="s">
        <v>22</v>
      </c>
      <c r="L244" s="1" t="str">
        <f>HYPERLINK("https://files.afu.se/Downloads/Transcripts/OBDM%20(Mike%20and%20Joe)/2017 03 26 - OBDM VIDEOS - GTA5 - Drunk Pilots_IQPma5jUGhk - transcript (automated).pdf","Transcript Link")</f>
        <v>Transcript Link</v>
      </c>
      <c r="M244" s="2" t="str">
        <f>HYPERLINK("https://files.afu.se/Downloads/Transcripts/OBDM%20(Mike%20and%20Joe)/2017 03 26 - OBDM VIDEOS - GTA5 - Drunk Pilots_IQPma5jUGhk - transcript (automated).pdf","Transcript Link")</f>
        <v>Transcript Link</v>
      </c>
    </row>
    <row r="245" ht="405" spans="1:13">
      <c r="A245" s="1" t="s">
        <v>1211</v>
      </c>
      <c r="B245" s="1" t="s">
        <v>13</v>
      </c>
      <c r="C245" s="4" t="s">
        <v>1212</v>
      </c>
      <c r="D245" s="1" t="s">
        <v>1213</v>
      </c>
      <c r="E245" s="1" t="s">
        <v>1214</v>
      </c>
      <c r="F245" s="4" t="s">
        <v>17</v>
      </c>
      <c r="G245" s="1" t="s">
        <v>18</v>
      </c>
      <c r="H245" s="1" t="s">
        <v>19</v>
      </c>
      <c r="I245" s="1" t="s">
        <v>20</v>
      </c>
      <c r="J245" s="1" t="s">
        <v>1215</v>
      </c>
      <c r="K245" s="1" t="s">
        <v>22</v>
      </c>
      <c r="L245" s="1" t="str">
        <f>HYPERLINK("https://files.afu.se/Downloads/Transcripts/OBDM%20(Mike%20and%20Joe)/2017 03 24 - OBDM VIDEOS - Bigfoot Saves Life   OBDM Podcast_bxFIjK-54kc - transcript (automated).pdf","Transcript Link")</f>
        <v>Transcript Link</v>
      </c>
      <c r="M245" s="2" t="str">
        <f>HYPERLINK("https://files.afu.se/Downloads/Transcripts/OBDM%20(Mike%20and%20Joe)/2017 03 24 - OBDM VIDEOS - Bigfoot Saves Life   OBDM Podcast_bxFIjK-54kc - transcript (automated).pdf","Transcript Link")</f>
        <v>Transcript Link</v>
      </c>
    </row>
    <row r="246" ht="345" spans="1:13">
      <c r="A246" s="1" t="s">
        <v>1211</v>
      </c>
      <c r="B246" s="1" t="s">
        <v>13</v>
      </c>
      <c r="C246" s="4" t="s">
        <v>1216</v>
      </c>
      <c r="D246" s="1" t="s">
        <v>1217</v>
      </c>
      <c r="E246" s="1" t="s">
        <v>1218</v>
      </c>
      <c r="F246" s="4" t="s">
        <v>17</v>
      </c>
      <c r="G246" s="1" t="s">
        <v>18</v>
      </c>
      <c r="H246" s="1" t="s">
        <v>19</v>
      </c>
      <c r="I246" s="1" t="s">
        <v>20</v>
      </c>
      <c r="J246" s="1" t="s">
        <v>1219</v>
      </c>
      <c r="K246" s="1" t="s">
        <v>22</v>
      </c>
      <c r="L246" s="1" t="str">
        <f>HYPERLINK("https://files.afu.se/Downloads/Transcripts/OBDM%20(Mike%20and%20Joe)/2017 03 24 - OBDM VIDEOS - Skull and Bones Day   OBDM Podcast_Ji_F47_0c_s - transcript (automated).pdf","Transcript Link")</f>
        <v>Transcript Link</v>
      </c>
      <c r="M246" s="2" t="str">
        <f>HYPERLINK("https://files.afu.se/Downloads/Transcripts/OBDM%20(Mike%20and%20Joe)/2017 03 24 - OBDM VIDEOS - Skull and Bones Day   OBDM Podcast_Ji_F47_0c_s - transcript (automated).pdf","Transcript Link")</f>
        <v>Transcript Link</v>
      </c>
    </row>
    <row r="247" ht="375" spans="1:13">
      <c r="A247" s="1" t="s">
        <v>1220</v>
      </c>
      <c r="B247" s="1" t="s">
        <v>13</v>
      </c>
      <c r="C247" s="4" t="s">
        <v>1221</v>
      </c>
      <c r="D247" s="1" t="s">
        <v>1222</v>
      </c>
      <c r="E247" s="1" t="s">
        <v>1223</v>
      </c>
      <c r="F247" s="4" t="s">
        <v>17</v>
      </c>
      <c r="G247" s="1" t="s">
        <v>18</v>
      </c>
      <c r="H247" s="1" t="s">
        <v>19</v>
      </c>
      <c r="I247" s="1" t="s">
        <v>20</v>
      </c>
      <c r="J247" s="1" t="s">
        <v>1224</v>
      </c>
      <c r="K247" s="1" t="s">
        <v>22</v>
      </c>
      <c r="L247" s="1" t="str">
        <f>HYPERLINK("https://files.afu.se/Downloads/Transcripts/OBDM%20(Mike%20and%20Joe)/2017 03 22 - OBDM VIDEOS - Killing Bigfoot   New Recruits   OBDM Podcast_LixiG-6FaB8 - transcript (automated).pdf","Transcript Link")</f>
        <v>Transcript Link</v>
      </c>
      <c r="M247" s="2" t="str">
        <f>HYPERLINK("https://files.afu.se/Downloads/Transcripts/OBDM%20(Mike%20and%20Joe)/2017 03 22 - OBDM VIDEOS - Killing Bigfoot   New Recruits   OBDM Podcast_LixiG-6FaB8 - transcript (automated).pdf","Transcript Link")</f>
        <v>Transcript Link</v>
      </c>
    </row>
    <row r="248" ht="409.5" spans="1:13">
      <c r="A248" s="1" t="s">
        <v>1225</v>
      </c>
      <c r="B248" s="1" t="s">
        <v>13</v>
      </c>
      <c r="C248" s="4" t="s">
        <v>1226</v>
      </c>
      <c r="D248" s="1" t="s">
        <v>1227</v>
      </c>
      <c r="E248" s="1" t="s">
        <v>1228</v>
      </c>
      <c r="F248" s="4" t="s">
        <v>17</v>
      </c>
      <c r="G248" s="1" t="s">
        <v>18</v>
      </c>
      <c r="H248" s="1" t="s">
        <v>19</v>
      </c>
      <c r="I248" s="1" t="s">
        <v>20</v>
      </c>
      <c r="J248" s="1" t="s">
        <v>1229</v>
      </c>
      <c r="K248" s="1" t="s">
        <v>22</v>
      </c>
      <c r="L248" s="1" t="str">
        <f>HYPERLINK("https://files.afu.se/Downloads/Transcripts/OBDM%20(Mike%20and%20Joe)/2017 03 20 - OBDM VIDEOS - Hollow Earth   OBDM Podcast_pjPBE3IO11w - transcript (automated).pdf","Transcript Link")</f>
        <v>Transcript Link</v>
      </c>
      <c r="M248" s="2" t="str">
        <f>HYPERLINK("https://files.afu.se/Downloads/Transcripts/OBDM%20(Mike%20and%20Joe)/2017 03 20 - OBDM VIDEOS - Hollow Earth   OBDM Podcast_pjPBE3IO11w - transcript (automated).pdf","Transcript Link")</f>
        <v>Transcript Link</v>
      </c>
    </row>
    <row r="249" ht="315" spans="1:13">
      <c r="A249" s="1" t="s">
        <v>1230</v>
      </c>
      <c r="B249" s="1" t="s">
        <v>13</v>
      </c>
      <c r="C249" s="4" t="s">
        <v>1231</v>
      </c>
      <c r="D249" s="1" t="s">
        <v>1232</v>
      </c>
      <c r="E249" s="1" t="s">
        <v>1233</v>
      </c>
      <c r="F249" s="4" t="s">
        <v>17</v>
      </c>
      <c r="G249" s="1" t="s">
        <v>18</v>
      </c>
      <c r="H249" s="1" t="s">
        <v>19</v>
      </c>
      <c r="I249" s="1" t="s">
        <v>20</v>
      </c>
      <c r="J249" s="1" t="s">
        <v>1234</v>
      </c>
      <c r="K249" s="1" t="s">
        <v>22</v>
      </c>
      <c r="L249" s="1" t="str">
        <f>HYPERLINK("https://files.afu.se/Downloads/Transcripts/OBDM%20(Mike%20and%20Joe)/2017 03 19 - OBDM VIDEOS - Project Zomboid   The Prepper   fmep   05_Db7aZRxEOoM - transcript (automated).pdf","Transcript Link")</f>
        <v>Transcript Link</v>
      </c>
      <c r="M249" s="2" t="str">
        <f>HYPERLINK("https://files.afu.se/Downloads/Transcripts/OBDM%20(Mike%20and%20Joe)/2017 03 19 - OBDM VIDEOS - Project Zomboid   The Prepper   fmep   05_Db7aZRxEOoM - transcript (automated).pdf","Transcript Link")</f>
        <v>Transcript Link</v>
      </c>
    </row>
    <row r="250" ht="345" spans="1:13">
      <c r="A250" s="1" t="s">
        <v>1235</v>
      </c>
      <c r="B250" s="1" t="s">
        <v>13</v>
      </c>
      <c r="C250" s="4" t="s">
        <v>1236</v>
      </c>
      <c r="D250" s="1" t="s">
        <v>1237</v>
      </c>
      <c r="E250" s="1" t="s">
        <v>1238</v>
      </c>
      <c r="F250" s="4" t="s">
        <v>17</v>
      </c>
      <c r="G250" s="1" t="s">
        <v>18</v>
      </c>
      <c r="H250" s="1" t="s">
        <v>19</v>
      </c>
      <c r="I250" s="1" t="s">
        <v>20</v>
      </c>
      <c r="J250" s="1" t="s">
        <v>1239</v>
      </c>
      <c r="K250" s="1" t="s">
        <v>22</v>
      </c>
      <c r="L250" s="1" t="str">
        <f>HYPERLINK("https://files.afu.se/Downloads/Transcripts/OBDM%20(Mike%20and%20Joe)/2017 03 13 - OBDM VIDEOS - Killing Bigfoot Review   OBDM Podcast_5Ky4jEQlo7s - transcript (automated).pdf","Transcript Link")</f>
        <v>Transcript Link</v>
      </c>
      <c r="M250" s="2" t="str">
        <f>HYPERLINK("https://files.afu.se/Downloads/Transcripts/OBDM%20(Mike%20and%20Joe)/2017 03 13 - OBDM VIDEOS - Killing Bigfoot Review   OBDM Podcast_5Ky4jEQlo7s - transcript (automated).pdf","Transcript Link")</f>
        <v>Transcript Link</v>
      </c>
    </row>
    <row r="251" ht="225" spans="1:13">
      <c r="A251" s="1" t="s">
        <v>1240</v>
      </c>
      <c r="B251" s="1" t="s">
        <v>13</v>
      </c>
      <c r="C251" s="4" t="s">
        <v>1241</v>
      </c>
      <c r="D251" s="1" t="s">
        <v>1242</v>
      </c>
      <c r="E251" s="1" t="s">
        <v>1243</v>
      </c>
      <c r="F251" s="4" t="s">
        <v>17</v>
      </c>
      <c r="G251" s="1" t="s">
        <v>18</v>
      </c>
      <c r="H251" s="1" t="s">
        <v>19</v>
      </c>
      <c r="I251" s="1" t="s">
        <v>20</v>
      </c>
      <c r="J251" s="1" t="s">
        <v>1244</v>
      </c>
      <c r="K251" s="1" t="s">
        <v>22</v>
      </c>
      <c r="L251" s="1" t="str">
        <f>HYPERLINK("https://files.afu.se/Downloads/Transcripts/OBDM%20(Mike%20and%20Joe)/2017 03 09 - OBDM VIDEOS - CIA listening on Amazon Alexa_aZ96pTnwd8E - transcript (automated).pdf","Transcript Link")</f>
        <v>Transcript Link</v>
      </c>
      <c r="M251" s="2" t="str">
        <f>HYPERLINK("https://files.afu.se/Downloads/Transcripts/OBDM%20(Mike%20and%20Joe)/2017 03 09 - OBDM VIDEOS - CIA listening on Amazon Alexa_aZ96pTnwd8E - transcript (automated).pdf","Transcript Link")</f>
        <v>Transcript Link</v>
      </c>
    </row>
    <row r="252" ht="315" spans="1:13">
      <c r="A252" s="1" t="s">
        <v>1240</v>
      </c>
      <c r="B252" s="1" t="s">
        <v>13</v>
      </c>
      <c r="C252" s="4" t="s">
        <v>1245</v>
      </c>
      <c r="D252" s="1" t="s">
        <v>1246</v>
      </c>
      <c r="E252" s="1" t="s">
        <v>1247</v>
      </c>
      <c r="F252" s="4" t="s">
        <v>17</v>
      </c>
      <c r="G252" s="1" t="s">
        <v>18</v>
      </c>
      <c r="H252" s="1" t="s">
        <v>19</v>
      </c>
      <c r="I252" s="1" t="s">
        <v>20</v>
      </c>
      <c r="J252" s="1" t="s">
        <v>1248</v>
      </c>
      <c r="K252" s="1" t="s">
        <v>22</v>
      </c>
      <c r="L252" s="1" t="str">
        <f>HYPERLINK("https://files.afu.se/Downloads/Transcripts/OBDM%20(Mike%20and%20Joe)/2017 03 09 - OBDM VIDEOS - Project Zomboid   Supply Drop   fmep   04_dBlAJ-1qWMk - transcript (automated).pdf","Transcript Link")</f>
        <v>Transcript Link</v>
      </c>
      <c r="M252" s="2" t="str">
        <f>HYPERLINK("https://files.afu.se/Downloads/Transcripts/OBDM%20(Mike%20and%20Joe)/2017 03 09 - OBDM VIDEOS - Project Zomboid   Supply Drop   fmep   04_dBlAJ-1qWMk - transcript (automated).pdf","Transcript Link")</f>
        <v>Transcript Link</v>
      </c>
    </row>
    <row r="253" ht="345" spans="1:13">
      <c r="A253" s="1" t="s">
        <v>1249</v>
      </c>
      <c r="B253" s="1" t="s">
        <v>13</v>
      </c>
      <c r="C253" s="4" t="s">
        <v>1250</v>
      </c>
      <c r="D253" s="1" t="s">
        <v>1251</v>
      </c>
      <c r="E253" s="1" t="s">
        <v>1252</v>
      </c>
      <c r="F253" s="4" t="s">
        <v>17</v>
      </c>
      <c r="G253" s="1" t="s">
        <v>18</v>
      </c>
      <c r="H253" s="1" t="s">
        <v>19</v>
      </c>
      <c r="I253" s="1" t="s">
        <v>20</v>
      </c>
      <c r="J253" s="1" t="s">
        <v>1253</v>
      </c>
      <c r="K253" s="1" t="s">
        <v>22</v>
      </c>
      <c r="L253" s="1" t="str">
        <f>HYPERLINK("https://files.afu.se/Downloads/Transcripts/OBDM%20(Mike%20and%20Joe)/2017 03 07 - OBDM VIDEOS - Killing Bigfoot TV Series   OBDM Podcast_vEurvx6lShw - transcript (automated).pdf","Transcript Link")</f>
        <v>Transcript Link</v>
      </c>
      <c r="M253" s="2" t="str">
        <f>HYPERLINK("https://files.afu.se/Downloads/Transcripts/OBDM%20(Mike%20and%20Joe)/2017 03 07 - OBDM VIDEOS - Killing Bigfoot TV Series   OBDM Podcast_vEurvx6lShw - transcript (automated).pdf","Transcript Link")</f>
        <v>Transcript Link</v>
      </c>
    </row>
    <row r="254" ht="375" spans="1:13">
      <c r="A254" s="1" t="s">
        <v>1254</v>
      </c>
      <c r="B254" s="1" t="s">
        <v>13</v>
      </c>
      <c r="C254" s="4" t="s">
        <v>1255</v>
      </c>
      <c r="D254" s="1" t="s">
        <v>1256</v>
      </c>
      <c r="E254" s="1" t="s">
        <v>1257</v>
      </c>
      <c r="F254" s="4" t="s">
        <v>17</v>
      </c>
      <c r="G254" s="1" t="s">
        <v>18</v>
      </c>
      <c r="H254" s="1" t="s">
        <v>19</v>
      </c>
      <c r="I254" s="1" t="s">
        <v>20</v>
      </c>
      <c r="J254" s="1" t="s">
        <v>1258</v>
      </c>
      <c r="K254" s="1" t="s">
        <v>22</v>
      </c>
      <c r="L254" s="1" t="str">
        <f>HYPERLINK("https://files.afu.se/Downloads/Transcripts/OBDM%20(Mike%20and%20Joe)/2017 03 03 - OBDM VIDEOS - Project Zomboid   Chainsaw Dreams   fmep   03_mwMeqxZacmQ - transcript (automated).pdf","Transcript Link")</f>
        <v>Transcript Link</v>
      </c>
      <c r="M254" s="2" t="str">
        <f>HYPERLINK("https://files.afu.se/Downloads/Transcripts/OBDM%20(Mike%20and%20Joe)/2017 03 03 - OBDM VIDEOS - Project Zomboid   Chainsaw Dreams   fmep   03_mwMeqxZacmQ - transcript (automated).pdf","Transcript Link")</f>
        <v>Transcript Link</v>
      </c>
    </row>
    <row r="255" ht="409.5" spans="1:13">
      <c r="A255" s="1" t="s">
        <v>1254</v>
      </c>
      <c r="B255" s="1" t="s">
        <v>13</v>
      </c>
      <c r="C255" s="4" t="s">
        <v>1259</v>
      </c>
      <c r="D255" s="1" t="s">
        <v>1260</v>
      </c>
      <c r="E255" s="1" t="s">
        <v>1261</v>
      </c>
      <c r="F255" s="4" t="s">
        <v>17</v>
      </c>
      <c r="G255" s="1" t="s">
        <v>18</v>
      </c>
      <c r="H255" s="1" t="s">
        <v>19</v>
      </c>
      <c r="I255" s="1" t="s">
        <v>20</v>
      </c>
      <c r="J255" s="1" t="s">
        <v>1262</v>
      </c>
      <c r="K255" s="1" t="s">
        <v>22</v>
      </c>
      <c r="L255" s="1" t="str">
        <f>HYPERLINK("https://files.afu.se/Downloads/Transcripts/OBDM%20(Mike%20and%20Joe)/2017 03 03 - OBDM VIDEOS - Mothman   Small Town Monsters   Seth Breedlove   OBDM Podcast_noTt_ipjzOM - transcript (automated).pdf","Transcript Link")</f>
        <v>Transcript Link</v>
      </c>
      <c r="M255" s="2" t="str">
        <f>HYPERLINK("https://files.afu.se/Downloads/Transcripts/OBDM%20(Mike%20and%20Joe)/2017 03 03 - OBDM VIDEOS - Mothman   Small Town Monsters   Seth Breedlove   OBDM Podcast_noTt_ipjzOM - transcript (automated).pdf","Transcript Link")</f>
        <v>Transcript Link</v>
      </c>
    </row>
    <row r="256" ht="285" spans="1:13">
      <c r="A256" s="1" t="s">
        <v>1263</v>
      </c>
      <c r="B256" s="1" t="s">
        <v>13</v>
      </c>
      <c r="C256" s="4" t="s">
        <v>1264</v>
      </c>
      <c r="D256" s="1" t="s">
        <v>1265</v>
      </c>
      <c r="E256" s="1" t="s">
        <v>1266</v>
      </c>
      <c r="F256" s="4" t="s">
        <v>17</v>
      </c>
      <c r="G256" s="1" t="s">
        <v>18</v>
      </c>
      <c r="H256" s="1" t="s">
        <v>19</v>
      </c>
      <c r="I256" s="1" t="s">
        <v>20</v>
      </c>
      <c r="J256" s="1" t="s">
        <v>1267</v>
      </c>
      <c r="K256" s="1" t="s">
        <v>22</v>
      </c>
      <c r="L256" s="1" t="str">
        <f>HYPERLINK("https://files.afu.se/Downloads/Transcripts/OBDM%20(Mike%20and%20Joe)/2017 02 28 - OBDM VIDEOS - Alien Encounter   Conspiracy Drama   OBDM Podcast_KpGazh_k_Ns - transcript (automated).pdf","Transcript Link")</f>
        <v>Transcript Link</v>
      </c>
      <c r="M256" s="2" t="str">
        <f>HYPERLINK("https://files.afu.se/Downloads/Transcripts/OBDM%20(Mike%20and%20Joe)/2017 02 28 - OBDM VIDEOS - Alien Encounter   Conspiracy Drama   OBDM Podcast_KpGazh_k_Ns - transcript (automated).pdf","Transcript Link")</f>
        <v>Transcript Link</v>
      </c>
    </row>
    <row r="257" ht="345" spans="1:13">
      <c r="A257" s="1" t="s">
        <v>1268</v>
      </c>
      <c r="B257" s="1" t="s">
        <v>13</v>
      </c>
      <c r="C257" s="4" t="s">
        <v>1269</v>
      </c>
      <c r="D257" s="1" t="s">
        <v>1270</v>
      </c>
      <c r="E257" s="1" t="s">
        <v>1271</v>
      </c>
      <c r="F257" s="4" t="s">
        <v>17</v>
      </c>
      <c r="G257" s="1" t="s">
        <v>18</v>
      </c>
      <c r="H257" s="1" t="s">
        <v>19</v>
      </c>
      <c r="I257" s="1" t="s">
        <v>20</v>
      </c>
      <c r="J257" s="1" t="s">
        <v>1272</v>
      </c>
      <c r="K257" s="1" t="s">
        <v>22</v>
      </c>
      <c r="L257" s="1" t="str">
        <f>HYPERLINK("https://files.afu.se/Downloads/Transcripts/OBDM%20(Mike%20and%20Joe)/2017 02 26 - OBDM VIDEOS - Project Zomboid   The Crossover   fmep   02_lMGgqP6Mkao - transcript (automated).pdf","Transcript Link")</f>
        <v>Transcript Link</v>
      </c>
      <c r="M257" s="2" t="str">
        <f>HYPERLINK("https://files.afu.se/Downloads/Transcripts/OBDM%20(Mike%20and%20Joe)/2017 02 26 - OBDM VIDEOS - Project Zomboid   The Crossover   fmep   02_lMGgqP6Mkao - transcript (automated).pdf","Transcript Link")</f>
        <v>Transcript Link</v>
      </c>
    </row>
    <row r="258" ht="330" spans="1:13">
      <c r="A258" s="1" t="s">
        <v>1273</v>
      </c>
      <c r="B258" s="1" t="s">
        <v>13</v>
      </c>
      <c r="C258" s="4" t="s">
        <v>1274</v>
      </c>
      <c r="D258" s="1" t="s">
        <v>1275</v>
      </c>
      <c r="E258" s="1" t="s">
        <v>1276</v>
      </c>
      <c r="F258" s="4" t="s">
        <v>17</v>
      </c>
      <c r="G258" s="1" t="s">
        <v>18</v>
      </c>
      <c r="H258" s="1" t="s">
        <v>19</v>
      </c>
      <c r="I258" s="1" t="s">
        <v>20</v>
      </c>
      <c r="J258" s="1" t="s">
        <v>1277</v>
      </c>
      <c r="K258" s="1" t="s">
        <v>22</v>
      </c>
      <c r="L258" s="1" t="str">
        <f>HYPERLINK("https://files.afu.se/Downloads/Transcripts/OBDM%20(Mike%20and%20Joe)/2017 02 23 - OBDM VIDEOS - Project Zomboid   Pipe Bomb Party   fmep   01_zRSClPwtgro - transcript (automated).pdf","Transcript Link")</f>
        <v>Transcript Link</v>
      </c>
      <c r="M258" s="2" t="str">
        <f>HYPERLINK("https://files.afu.se/Downloads/Transcripts/OBDM%20(Mike%20and%20Joe)/2017 02 23 - OBDM VIDEOS - Project Zomboid   Pipe Bomb Party   fmep   01_zRSClPwtgro - transcript (automated).pdf","Transcript Link")</f>
        <v>Transcript Link</v>
      </c>
    </row>
    <row r="259" ht="375" spans="1:13">
      <c r="A259" s="1" t="s">
        <v>1278</v>
      </c>
      <c r="B259" s="1" t="s">
        <v>13</v>
      </c>
      <c r="C259" s="4" t="s">
        <v>1279</v>
      </c>
      <c r="D259" s="1" t="s">
        <v>1280</v>
      </c>
      <c r="E259" s="1" t="s">
        <v>1281</v>
      </c>
      <c r="F259" s="4" t="s">
        <v>17</v>
      </c>
      <c r="G259" s="1" t="s">
        <v>18</v>
      </c>
      <c r="H259" s="1" t="s">
        <v>19</v>
      </c>
      <c r="I259" s="1" t="s">
        <v>20</v>
      </c>
      <c r="J259" s="1" t="s">
        <v>1282</v>
      </c>
      <c r="K259" s="1" t="s">
        <v>22</v>
      </c>
      <c r="L259" s="1" t="str">
        <f>HYPERLINK("https://files.afu.se/Downloads/Transcripts/OBDM%20(Mike%20and%20Joe)/2017 02 12 - OBDM VIDEOS - Missing 411 Theories  III   Antarctica   The Higherside Chats and OBDM_2nofUL-Sbn8 - transcript (automated).pdf","Transcript Link")</f>
        <v>Transcript Link</v>
      </c>
      <c r="M259" s="2" t="str">
        <f>HYPERLINK("https://files.afu.se/Downloads/Transcripts/OBDM%20(Mike%20and%20Joe)/2017 02 12 - OBDM VIDEOS - Missing 411 Theories  III   Antarctica   The Higherside Chats and OBDM_2nofUL-Sbn8 - transcript (automated).pdf","Transcript Link")</f>
        <v>Transcript Link</v>
      </c>
    </row>
    <row r="260" ht="405" spans="1:13">
      <c r="A260" s="1" t="s">
        <v>1283</v>
      </c>
      <c r="B260" s="1" t="s">
        <v>13</v>
      </c>
      <c r="C260" s="4" t="s">
        <v>1284</v>
      </c>
      <c r="D260" s="1" t="s">
        <v>1285</v>
      </c>
      <c r="E260" s="1" t="s">
        <v>1286</v>
      </c>
      <c r="F260" s="4" t="s">
        <v>17</v>
      </c>
      <c r="G260" s="1" t="s">
        <v>18</v>
      </c>
      <c r="H260" s="1" t="s">
        <v>19</v>
      </c>
      <c r="I260" s="1" t="s">
        <v>20</v>
      </c>
      <c r="J260" s="1" t="s">
        <v>1287</v>
      </c>
      <c r="K260" s="1" t="s">
        <v>22</v>
      </c>
      <c r="L260" s="1" t="str">
        <f>HYPERLINK("https://files.afu.se/Downloads/Transcripts/OBDM%20(Mike%20and%20Joe)/2017 02 03 - OBDM VIDEOS - Missing 411   Pennsylvania   Organ Harvesting   OBDM Podcast_TKmfXU9CAW0 - transcript (automated).pdf","Transcript Link")</f>
        <v>Transcript Link</v>
      </c>
      <c r="M260" s="2" t="str">
        <f>HYPERLINK("https://files.afu.se/Downloads/Transcripts/OBDM%20(Mike%20and%20Joe)/2017 02 03 - OBDM VIDEOS - Missing 411   Pennsylvania   Organ Harvesting   OBDM Podcast_TKmfXU9CAW0 - transcript (automated).pdf","Transcript Link")</f>
        <v>Transcript Link</v>
      </c>
    </row>
    <row r="261" ht="300" spans="1:13">
      <c r="A261" s="1" t="s">
        <v>1288</v>
      </c>
      <c r="B261" s="1" t="s">
        <v>13</v>
      </c>
      <c r="C261" s="4" t="s">
        <v>1289</v>
      </c>
      <c r="D261" s="1" t="s">
        <v>1290</v>
      </c>
      <c r="E261" s="1" t="s">
        <v>1291</v>
      </c>
      <c r="F261" s="4" t="s">
        <v>17</v>
      </c>
      <c r="G261" s="1" t="s">
        <v>18</v>
      </c>
      <c r="H261" s="1" t="s">
        <v>19</v>
      </c>
      <c r="I261" s="1" t="s">
        <v>20</v>
      </c>
      <c r="J261" s="1" t="s">
        <v>1292</v>
      </c>
      <c r="K261" s="1" t="s">
        <v>22</v>
      </c>
      <c r="L261" s="1" t="str">
        <f>HYPERLINK("https://files.afu.se/Downloads/Transcripts/OBDM%20(Mike%20and%20Joe)/2017 01 31 - OBDM VIDEOS - Responding to YouTube Comments   OBDM Podcast_fSREuNq65LA - transcript (automated).pdf","Transcript Link")</f>
        <v>Transcript Link</v>
      </c>
      <c r="M261" s="2" t="str">
        <f>HYPERLINK("https://files.afu.se/Downloads/Transcripts/OBDM%20(Mike%20and%20Joe)/2017 01 31 - OBDM VIDEOS - Responding to YouTube Comments   OBDM Podcast_fSREuNq65LA - transcript (automated).pdf","Transcript Link")</f>
        <v>Transcript Link</v>
      </c>
    </row>
    <row r="262" ht="315" spans="1:13">
      <c r="A262" s="1" t="s">
        <v>1293</v>
      </c>
      <c r="B262" s="1" t="s">
        <v>13</v>
      </c>
      <c r="C262" s="4" t="s">
        <v>1294</v>
      </c>
      <c r="D262" s="1" t="s">
        <v>1295</v>
      </c>
      <c r="E262" s="1" t="s">
        <v>1296</v>
      </c>
      <c r="F262" s="4" t="s">
        <v>17</v>
      </c>
      <c r="G262" s="1" t="s">
        <v>18</v>
      </c>
      <c r="H262" s="1" t="s">
        <v>19</v>
      </c>
      <c r="I262" s="1" t="s">
        <v>20</v>
      </c>
      <c r="J262" s="1" t="s">
        <v>1297</v>
      </c>
      <c r="K262" s="1" t="s">
        <v>22</v>
      </c>
      <c r="L262" s="1" t="str">
        <f>HYPERLINK("https://files.afu.se/Downloads/Transcripts/OBDM%20(Mike%20and%20Joe)/2017 01 28 - OBDM VIDEOS - CIA Project Stargate   OBDM Podcast_MPEOEHTif54 - transcript (automated).pdf","Transcript Link")</f>
        <v>Transcript Link</v>
      </c>
      <c r="M262" s="2" t="str">
        <f>HYPERLINK("https://files.afu.se/Downloads/Transcripts/OBDM%20(Mike%20and%20Joe)/2017 01 28 - OBDM VIDEOS - CIA Project Stargate   OBDM Podcast_MPEOEHTif54 - transcript (automated).pdf","Transcript Link")</f>
        <v>Transcript Link</v>
      </c>
    </row>
    <row r="263" ht="360" spans="1:13">
      <c r="A263" s="1" t="s">
        <v>1298</v>
      </c>
      <c r="B263" s="1" t="s">
        <v>13</v>
      </c>
      <c r="C263" s="4" t="s">
        <v>1299</v>
      </c>
      <c r="D263" s="1" t="s">
        <v>1300</v>
      </c>
      <c r="E263" s="1" t="s">
        <v>1301</v>
      </c>
      <c r="F263" s="4" t="s">
        <v>17</v>
      </c>
      <c r="G263" s="1" t="s">
        <v>18</v>
      </c>
      <c r="H263" s="1" t="s">
        <v>19</v>
      </c>
      <c r="I263" s="1" t="s">
        <v>20</v>
      </c>
      <c r="J263" s="1" t="s">
        <v>1302</v>
      </c>
      <c r="K263" s="1" t="s">
        <v>22</v>
      </c>
      <c r="L263" s="1" t="str">
        <f>HYPERLINK("https://files.afu.se/Downloads/Transcripts/OBDM%20(Mike%20and%20Joe)/2017 01 21 - OBDM VIDEOS - Bigfoot Body   OBDM Podcast_x9-EcUOpN50 - transcript (automated).pdf","Transcript Link")</f>
        <v>Transcript Link</v>
      </c>
      <c r="M263" s="2" t="str">
        <f>HYPERLINK("https://files.afu.se/Downloads/Transcripts/OBDM%20(Mike%20and%20Joe)/2017 01 21 - OBDM VIDEOS - Bigfoot Body   OBDM Podcast_x9-EcUOpN50 - transcript (automated).pdf","Transcript Link")</f>
        <v>Transcript Link</v>
      </c>
    </row>
    <row r="264" ht="330" spans="1:13">
      <c r="A264" s="1" t="s">
        <v>1303</v>
      </c>
      <c r="B264" s="1" t="s">
        <v>13</v>
      </c>
      <c r="C264" s="4" t="s">
        <v>1304</v>
      </c>
      <c r="D264" s="1" t="s">
        <v>1305</v>
      </c>
      <c r="E264" s="1" t="s">
        <v>1306</v>
      </c>
      <c r="F264" s="4" t="s">
        <v>17</v>
      </c>
      <c r="G264" s="1" t="s">
        <v>18</v>
      </c>
      <c r="H264" s="1" t="s">
        <v>19</v>
      </c>
      <c r="I264" s="1" t="s">
        <v>20</v>
      </c>
      <c r="J264" s="1" t="s">
        <v>1307</v>
      </c>
      <c r="K264" s="1" t="s">
        <v>22</v>
      </c>
      <c r="L264" s="1" t="str">
        <f>HYPERLINK("https://files.afu.se/Downloads/Transcripts/OBDM%20(Mike%20and%20Joe)/2017 01 18 - OBDM VIDEOS - Loveland’s Frogman   Monster of the Week   OBDM Podcast_NtxoFb_q3uk - transcript (automated).pdf","Transcript Link")</f>
        <v>Transcript Link</v>
      </c>
      <c r="M264" s="2" t="str">
        <f>HYPERLINK("https://files.afu.se/Downloads/Transcripts/OBDM%20(Mike%20and%20Joe)/2017 01 18 - OBDM VIDEOS - Loveland’s Frogman   Monster of the Week   OBDM Podcast_NtxoFb_q3uk - transcript (automated).pdf","Transcript Link")</f>
        <v>Transcript Link</v>
      </c>
    </row>
    <row r="265" ht="300" spans="1:13">
      <c r="A265" s="1" t="s">
        <v>1308</v>
      </c>
      <c r="B265" s="1" t="s">
        <v>13</v>
      </c>
      <c r="C265" s="4" t="s">
        <v>1309</v>
      </c>
      <c r="D265" s="1" t="s">
        <v>1310</v>
      </c>
      <c r="E265" s="1" t="s">
        <v>1311</v>
      </c>
      <c r="F265" s="4" t="s">
        <v>17</v>
      </c>
      <c r="G265" s="1" t="s">
        <v>18</v>
      </c>
      <c r="H265" s="1" t="s">
        <v>19</v>
      </c>
      <c r="I265" s="1" t="s">
        <v>20</v>
      </c>
      <c r="J265" s="1" t="s">
        <v>1312</v>
      </c>
      <c r="K265" s="1" t="s">
        <v>22</v>
      </c>
      <c r="L265" s="1" t="str">
        <f>HYPERLINK("https://files.afu.se/Downloads/Transcripts/OBDM%20(Mike%20and%20Joe)/2017 01 16 - OBDM VIDEOS - UFO Disclosure Soon    OBDM Podcast_f-K7KcJe8RE - transcript (automated).pdf","Transcript Link")</f>
        <v>Transcript Link</v>
      </c>
      <c r="M265" s="2" t="str">
        <f>HYPERLINK("https://files.afu.se/Downloads/Transcripts/OBDM%20(Mike%20and%20Joe)/2017 01 16 - OBDM VIDEOS - UFO Disclosure Soon    OBDM Podcast_f-K7KcJe8RE - transcript (automated).pdf","Transcript Link")</f>
        <v>Transcript Link</v>
      </c>
    </row>
    <row r="266" ht="315" spans="1:13">
      <c r="A266" s="1" t="s">
        <v>1313</v>
      </c>
      <c r="B266" s="1" t="s">
        <v>13</v>
      </c>
      <c r="C266" s="4" t="s">
        <v>1314</v>
      </c>
      <c r="D266" s="1" t="s">
        <v>1315</v>
      </c>
      <c r="E266" s="1" t="s">
        <v>1316</v>
      </c>
      <c r="F266" s="4" t="s">
        <v>17</v>
      </c>
      <c r="G266" s="1" t="s">
        <v>18</v>
      </c>
      <c r="H266" s="1" t="s">
        <v>19</v>
      </c>
      <c r="I266" s="1" t="s">
        <v>20</v>
      </c>
      <c r="J266" s="1" t="s">
        <v>1317</v>
      </c>
      <c r="K266" s="1" t="s">
        <v>22</v>
      </c>
      <c r="L266" s="1" t="str">
        <f>HYPERLINK("https://files.afu.se/Downloads/Transcripts/OBDM%20(Mike%20and%20Joe)/2017 01 10 - OBDM VIDEOS - Missing in Aurora   Missing 411   OBDM Podcast_fhm-PYYeWxo - transcript (automated).pdf","Transcript Link")</f>
        <v>Transcript Link</v>
      </c>
      <c r="M266" s="2" t="str">
        <f>HYPERLINK("https://files.afu.se/Downloads/Transcripts/OBDM%20(Mike%20and%20Joe)/2017 01 10 - OBDM VIDEOS - Missing in Aurora   Missing 411   OBDM Podcast_fhm-PYYeWxo - transcript (automated).pdf","Transcript Link")</f>
        <v>Transcript Link</v>
      </c>
    </row>
    <row r="267" ht="315" spans="1:13">
      <c r="A267" s="1" t="s">
        <v>1318</v>
      </c>
      <c r="B267" s="1" t="s">
        <v>13</v>
      </c>
      <c r="C267" s="4" t="s">
        <v>1319</v>
      </c>
      <c r="D267" s="1" t="s">
        <v>1320</v>
      </c>
      <c r="E267" s="1" t="s">
        <v>1321</v>
      </c>
      <c r="F267" s="4" t="s">
        <v>17</v>
      </c>
      <c r="G267" s="1" t="s">
        <v>18</v>
      </c>
      <c r="H267" s="1" t="s">
        <v>19</v>
      </c>
      <c r="I267" s="1" t="s">
        <v>20</v>
      </c>
      <c r="J267" s="1" t="s">
        <v>1322</v>
      </c>
      <c r="K267" s="1" t="s">
        <v>22</v>
      </c>
      <c r="L267" s="1" t="str">
        <f>HYPERLINK("https://files.afu.se/Downloads/Transcripts/OBDM%20(Mike%20and%20Joe)/2017 01 07 - OBDM VIDEOS - Chilean Navy UFO   OBDM Podcast_6ISGCiidLoM - transcript (automated).pdf","Transcript Link")</f>
        <v>Transcript Link</v>
      </c>
      <c r="M267" s="2" t="str">
        <f>HYPERLINK("https://files.afu.se/Downloads/Transcripts/OBDM%20(Mike%20and%20Joe)/2017 01 07 - OBDM VIDEOS - Chilean Navy UFO   OBDM Podcast_6ISGCiidLoM - transcript (automated).pdf","Transcript Link")</f>
        <v>Transcript Link</v>
      </c>
    </row>
    <row r="268" ht="240" spans="1:13">
      <c r="A268" s="1" t="s">
        <v>1323</v>
      </c>
      <c r="B268" s="1" t="s">
        <v>13</v>
      </c>
      <c r="C268" s="4" t="s">
        <v>1324</v>
      </c>
      <c r="D268" s="1" t="s">
        <v>1325</v>
      </c>
      <c r="E268" s="1" t="s">
        <v>1326</v>
      </c>
      <c r="F268" s="4" t="s">
        <v>17</v>
      </c>
      <c r="G268" s="1" t="s">
        <v>18</v>
      </c>
      <c r="H268" s="1" t="s">
        <v>19</v>
      </c>
      <c r="I268" s="1" t="s">
        <v>20</v>
      </c>
      <c r="J268" s="1" t="s">
        <v>1327</v>
      </c>
      <c r="K268" s="1" t="s">
        <v>22</v>
      </c>
      <c r="L268" s="1" t="str">
        <f>HYPERLINK("https://files.afu.se/Downloads/Transcripts/OBDM%20(Mike%20and%20Joe)/2017 01 02 - OBDM VIDEOS - Spoon On Mars   OBDM Podcast_gJfLIZJjFH8 - transcript (automated).pdf","Transcript Link")</f>
        <v>Transcript Link</v>
      </c>
      <c r="M268" s="2" t="str">
        <f>HYPERLINK("https://files.afu.se/Downloads/Transcripts/OBDM%20(Mike%20and%20Joe)/2017 01 02 - OBDM VIDEOS - Spoon On Mars   OBDM Podcast_gJfLIZJjFH8 - transcript (automated).pdf","Transcript Link")</f>
        <v>Transcript Link</v>
      </c>
    </row>
    <row r="269" ht="255" spans="1:13">
      <c r="A269" s="1" t="s">
        <v>1328</v>
      </c>
      <c r="B269" s="1" t="s">
        <v>13</v>
      </c>
      <c r="C269" s="4" t="s">
        <v>1329</v>
      </c>
      <c r="D269" s="1" t="s">
        <v>1330</v>
      </c>
      <c r="E269" s="1" t="s">
        <v>1331</v>
      </c>
      <c r="F269" s="4" t="s">
        <v>17</v>
      </c>
      <c r="G269" s="1" t="s">
        <v>18</v>
      </c>
      <c r="H269" s="1" t="s">
        <v>19</v>
      </c>
      <c r="I269" s="1" t="s">
        <v>20</v>
      </c>
      <c r="J269" s="1" t="s">
        <v>1332</v>
      </c>
      <c r="K269" s="1" t="s">
        <v>22</v>
      </c>
      <c r="L269" s="1" t="str">
        <f>HYPERLINK("https://files.afu.se/Downloads/Transcripts/OBDM%20(Mike%20and%20Joe)/2016 12 31 - OBDM VIDEOS - Invisible Creatures, Stealth Bigfoot   OBDM Podcast_mxDjQuiW1Es - transcript (automated).pdf","Transcript Link")</f>
        <v>Transcript Link</v>
      </c>
      <c r="M269" s="2" t="str">
        <f>HYPERLINK("https://files.afu.se/Downloads/Transcripts/OBDM%20(Mike%20and%20Joe)/2016 12 31 - OBDM VIDEOS - Invisible Creatures, Stealth Bigfoot   OBDM Podcast_mxDjQuiW1Es - transcript (automated).pdf","Transcript Link")</f>
        <v>Transcript Link</v>
      </c>
    </row>
    <row r="270" ht="195" spans="1:13">
      <c r="A270" s="1" t="s">
        <v>1333</v>
      </c>
      <c r="B270" s="1" t="s">
        <v>13</v>
      </c>
      <c r="C270" s="4" t="s">
        <v>1334</v>
      </c>
      <c r="D270" s="1" t="s">
        <v>1335</v>
      </c>
      <c r="E270" s="1" t="s">
        <v>1336</v>
      </c>
      <c r="F270" s="4" t="s">
        <v>17</v>
      </c>
      <c r="G270" s="1" t="s">
        <v>18</v>
      </c>
      <c r="H270" s="1" t="s">
        <v>19</v>
      </c>
      <c r="I270" s="1" t="s">
        <v>20</v>
      </c>
      <c r="J270" s="1" t="s">
        <v>1337</v>
      </c>
      <c r="K270" s="1" t="s">
        <v>22</v>
      </c>
      <c r="L270" s="1" t="str">
        <f>HYPERLINK("https://files.afu.se/Downloads/Transcripts/OBDM%20(Mike%20and%20Joe)/2016 12 28 - OBDM VIDEOS - Comic Book Art - vLog_Wi5GCLcKEas - transcript (automated).pdf","Transcript Link")</f>
        <v>Transcript Link</v>
      </c>
      <c r="M270" s="2" t="str">
        <f>HYPERLINK("https://files.afu.se/Downloads/Transcripts/OBDM%20(Mike%20and%20Joe)/2016 12 28 - OBDM VIDEOS - Comic Book Art - vLog_Wi5GCLcKEas - transcript (automated).pdf","Transcript Link")</f>
        <v>Transcript Link</v>
      </c>
    </row>
    <row r="271" ht="345" spans="1:13">
      <c r="A271" s="1" t="s">
        <v>1338</v>
      </c>
      <c r="B271" s="1" t="s">
        <v>13</v>
      </c>
      <c r="C271" s="4" t="s">
        <v>1339</v>
      </c>
      <c r="D271" s="1" t="s">
        <v>1340</v>
      </c>
      <c r="E271" s="1" t="s">
        <v>1341</v>
      </c>
      <c r="F271" s="4" t="s">
        <v>17</v>
      </c>
      <c r="G271" s="1" t="s">
        <v>18</v>
      </c>
      <c r="H271" s="1" t="s">
        <v>19</v>
      </c>
      <c r="I271" s="1" t="s">
        <v>20</v>
      </c>
      <c r="J271" s="1" t="s">
        <v>1342</v>
      </c>
      <c r="K271" s="1" t="s">
        <v>22</v>
      </c>
      <c r="L271" s="1" t="str">
        <f>HYPERLINK("https://files.afu.se/Downloads/Transcripts/OBDM%20(Mike%20and%20Joe)/2016 12 23 - OBDM VIDEOS - Confronting Bigfoot &amp; Aliens   OBDM Podcast_GAFfr7zDZzo - transcript (automated).pdf","Transcript Link")</f>
        <v>Transcript Link</v>
      </c>
      <c r="M271" s="2" t="str">
        <f>HYPERLINK("https://files.afu.se/Downloads/Transcripts/OBDM%20(Mike%20and%20Joe)/2016 12 23 - OBDM VIDEOS - Confronting Bigfoot &amp; Aliens   OBDM Podcast_GAFfr7zDZzo - transcript (automated).pdf","Transcript Link")</f>
        <v>Transcript Link</v>
      </c>
    </row>
    <row r="272" ht="405" spans="1:13">
      <c r="A272" s="1" t="s">
        <v>1343</v>
      </c>
      <c r="B272" s="1" t="s">
        <v>13</v>
      </c>
      <c r="C272" s="4" t="s">
        <v>1344</v>
      </c>
      <c r="D272" s="1" t="s">
        <v>1345</v>
      </c>
      <c r="E272" s="1" t="s">
        <v>1346</v>
      </c>
      <c r="F272" s="4" t="s">
        <v>17</v>
      </c>
      <c r="G272" s="1" t="s">
        <v>18</v>
      </c>
      <c r="H272" s="1" t="s">
        <v>19</v>
      </c>
      <c r="I272" s="1" t="s">
        <v>20</v>
      </c>
      <c r="J272" s="1" t="s">
        <v>1347</v>
      </c>
      <c r="K272" s="1" t="s">
        <v>22</v>
      </c>
      <c r="L272" s="1" t="str">
        <f>HYPERLINK("https://files.afu.se/Downloads/Transcripts/OBDM%20(Mike%20and%20Joe)/2016 12 14 - OBDM VIDEOS - Project Zomboid   The Highwaymen - FH06_Ac06EjuoWK0 - transcript (automated).pdf","Transcript Link")</f>
        <v>Transcript Link</v>
      </c>
      <c r="M272" s="2" t="str">
        <f>HYPERLINK("https://files.afu.se/Downloads/Transcripts/OBDM%20(Mike%20and%20Joe)/2016 12 14 - OBDM VIDEOS - Project Zomboid   The Highwaymen - FH06_Ac06EjuoWK0 - transcript (automated).pdf","Transcript Link")</f>
        <v>Transcript Link</v>
      </c>
    </row>
    <row r="273" ht="330" spans="1:13">
      <c r="A273" s="1" t="s">
        <v>1348</v>
      </c>
      <c r="B273" s="1" t="s">
        <v>13</v>
      </c>
      <c r="C273" s="4" t="s">
        <v>1349</v>
      </c>
      <c r="D273" s="1" t="s">
        <v>1350</v>
      </c>
      <c r="E273" s="1" t="s">
        <v>1351</v>
      </c>
      <c r="F273" s="4" t="s">
        <v>17</v>
      </c>
      <c r="G273" s="1" t="s">
        <v>18</v>
      </c>
      <c r="H273" s="1" t="s">
        <v>19</v>
      </c>
      <c r="I273" s="1" t="s">
        <v>20</v>
      </c>
      <c r="J273" s="1" t="s">
        <v>1352</v>
      </c>
      <c r="K273" s="1" t="s">
        <v>22</v>
      </c>
      <c r="L273" s="1" t="str">
        <f>HYPERLINK("https://files.afu.se/Downloads/Transcripts/OBDM%20(Mike%20and%20Joe)/2016 12 13 - OBDM VIDEOS - Missing 411 Stories   Bigfoot Connection   OBDM Podcast_3R6YkfYLvFA - transcript (automated).pdf","Transcript Link")</f>
        <v>Transcript Link</v>
      </c>
      <c r="M273" s="2" t="str">
        <f>HYPERLINK("https://files.afu.se/Downloads/Transcripts/OBDM%20(Mike%20and%20Joe)/2016 12 13 - OBDM VIDEOS - Missing 411 Stories   Bigfoot Connection   OBDM Podcast_3R6YkfYLvFA - transcript (automated).pdf","Transcript Link")</f>
        <v>Transcript Link</v>
      </c>
    </row>
    <row r="274" ht="409.5" spans="1:13">
      <c r="A274" s="1" t="s">
        <v>1353</v>
      </c>
      <c r="B274" s="1" t="s">
        <v>13</v>
      </c>
      <c r="C274" s="4" t="s">
        <v>1354</v>
      </c>
      <c r="D274" s="1" t="s">
        <v>1355</v>
      </c>
      <c r="E274" s="1" t="s">
        <v>1356</v>
      </c>
      <c r="F274" s="4" t="s">
        <v>17</v>
      </c>
      <c r="G274" s="1" t="s">
        <v>18</v>
      </c>
      <c r="H274" s="1" t="s">
        <v>19</v>
      </c>
      <c r="I274" s="1" t="s">
        <v>20</v>
      </c>
      <c r="J274" s="1" t="s">
        <v>1357</v>
      </c>
      <c r="K274" s="1" t="s">
        <v>22</v>
      </c>
      <c r="L274" s="1" t="str">
        <f>HYPERLINK("https://files.afu.se/Downloads/Transcripts/OBDM%20(Mike%20and%20Joe)/2016 12 10 - OBDM VIDEOS - Project Zomboid   Building Bridges - FH05_XVYWB_PpA_c - transcript (automated).pdf","Transcript Link")</f>
        <v>Transcript Link</v>
      </c>
      <c r="M274" s="2" t="str">
        <f>HYPERLINK("https://files.afu.se/Downloads/Transcripts/OBDM%20(Mike%20and%20Joe)/2016 12 10 - OBDM VIDEOS - Project Zomboid   Building Bridges - FH05_XVYWB_PpA_c - transcript (automated).pdf","Transcript Link")</f>
        <v>Transcript Link</v>
      </c>
    </row>
    <row r="275" ht="375" spans="1:13">
      <c r="A275" s="1" t="s">
        <v>1358</v>
      </c>
      <c r="B275" s="1" t="s">
        <v>13</v>
      </c>
      <c r="C275" s="4" t="s">
        <v>1359</v>
      </c>
      <c r="D275" s="1" t="s">
        <v>1360</v>
      </c>
      <c r="E275" s="1" t="s">
        <v>1361</v>
      </c>
      <c r="F275" s="4" t="s">
        <v>17</v>
      </c>
      <c r="G275" s="1" t="s">
        <v>18</v>
      </c>
      <c r="H275" s="1" t="s">
        <v>19</v>
      </c>
      <c r="I275" s="1" t="s">
        <v>20</v>
      </c>
      <c r="J275" s="1" t="s">
        <v>1362</v>
      </c>
      <c r="K275" s="1" t="s">
        <v>22</v>
      </c>
      <c r="L275" s="1" t="str">
        <f>HYPERLINK("https://files.afu.se/Downloads/Transcripts/OBDM%20(Mike%20and%20Joe)/2016 12 03 - OBDM VIDEOS - Project Zomboid   The Gift Giver - FH04_R82upCmre8Y - transcript (automated).pdf","Transcript Link")</f>
        <v>Transcript Link</v>
      </c>
      <c r="M275" s="2" t="str">
        <f>HYPERLINK("https://files.afu.se/Downloads/Transcripts/OBDM%20(Mike%20and%20Joe)/2016 12 03 - OBDM VIDEOS - Project Zomboid   The Gift Giver - FH04_R82upCmre8Y - transcript (automated).pdf","Transcript Link")</f>
        <v>Transcript Link</v>
      </c>
    </row>
    <row r="276" ht="225" spans="1:13">
      <c r="A276" s="1" t="s">
        <v>1358</v>
      </c>
      <c r="B276" s="1" t="s">
        <v>13</v>
      </c>
      <c r="C276" s="4" t="s">
        <v>1363</v>
      </c>
      <c r="D276" s="1" t="s">
        <v>1364</v>
      </c>
      <c r="E276" s="1" t="s">
        <v>1365</v>
      </c>
      <c r="F276" s="4" t="s">
        <v>17</v>
      </c>
      <c r="G276" s="1" t="s">
        <v>18</v>
      </c>
      <c r="H276" s="1" t="s">
        <v>19</v>
      </c>
      <c r="I276" s="1" t="s">
        <v>20</v>
      </c>
      <c r="J276" s="1" t="s">
        <v>1366</v>
      </c>
      <c r="K276" s="1" t="s">
        <v>22</v>
      </c>
      <c r="L276" s="1" t="str">
        <f>HYPERLINK("https://files.afu.se/Downloads/Transcripts/OBDM%20(Mike%20and%20Joe)/2016 12 03 - OBDM VIDEOS - Humanoid Encounters   OBDM Podcast_s8zLJccQLNQ - transcript (automated).pdf","Transcript Link")</f>
        <v>Transcript Link</v>
      </c>
      <c r="M276" s="2" t="str">
        <f>HYPERLINK("https://files.afu.se/Downloads/Transcripts/OBDM%20(Mike%20and%20Joe)/2016 12 03 - OBDM VIDEOS - Humanoid Encounters   OBDM Podcast_s8zLJccQLNQ - transcript (automated).pdf","Transcript Link")</f>
        <v>Transcript Link</v>
      </c>
    </row>
    <row r="277" ht="330" spans="1:13">
      <c r="A277" s="1" t="s">
        <v>1367</v>
      </c>
      <c r="B277" s="1" t="s">
        <v>13</v>
      </c>
      <c r="C277" s="4" t="s">
        <v>1368</v>
      </c>
      <c r="D277" s="1" t="s">
        <v>1369</v>
      </c>
      <c r="E277" s="1" t="s">
        <v>1370</v>
      </c>
      <c r="F277" s="4" t="s">
        <v>17</v>
      </c>
      <c r="G277" s="1" t="s">
        <v>18</v>
      </c>
      <c r="H277" s="1" t="s">
        <v>19</v>
      </c>
      <c r="I277" s="1" t="s">
        <v>20</v>
      </c>
      <c r="J277" s="1" t="s">
        <v>1371</v>
      </c>
      <c r="K277" s="1" t="s">
        <v>22</v>
      </c>
      <c r="L277" s="1" t="str">
        <f>HYPERLINK("https://files.afu.se/Downloads/Transcripts/OBDM%20(Mike%20and%20Joe)/2016 11 30 - OBDM VIDEOS - Project Zomboid   Diplomatic Misstep - FH03_SaxQhzYBJ_0 - transcript (automated).pdf","Transcript Link")</f>
        <v>Transcript Link</v>
      </c>
      <c r="M277" s="2" t="str">
        <f>HYPERLINK("https://files.afu.se/Downloads/Transcripts/OBDM%20(Mike%20and%20Joe)/2016 11 30 - OBDM VIDEOS - Project Zomboid   Diplomatic Misstep - FH03_SaxQhzYBJ_0 - transcript (automated).pdf","Transcript Link")</f>
        <v>Transcript Link</v>
      </c>
    </row>
    <row r="278" ht="285" spans="1:13">
      <c r="A278" s="1" t="s">
        <v>1372</v>
      </c>
      <c r="B278" s="1" t="s">
        <v>13</v>
      </c>
      <c r="C278" s="4" t="s">
        <v>1373</v>
      </c>
      <c r="D278" s="1" t="s">
        <v>1374</v>
      </c>
      <c r="E278" s="1" t="s">
        <v>1375</v>
      </c>
      <c r="F278" s="4" t="s">
        <v>17</v>
      </c>
      <c r="G278" s="1" t="s">
        <v>18</v>
      </c>
      <c r="H278" s="1" t="s">
        <v>19</v>
      </c>
      <c r="I278" s="1" t="s">
        <v>20</v>
      </c>
      <c r="J278" s="1" t="s">
        <v>1376</v>
      </c>
      <c r="K278" s="1" t="s">
        <v>22</v>
      </c>
      <c r="L278" s="1" t="str">
        <f>HYPERLINK("https://files.afu.se/Downloads/Transcripts/OBDM%20(Mike%20and%20Joe)/2016 11 29 - OBDM VIDEOS - Project Zomboid   New Blood - FH02_5f3U_pNhiek - transcript (automated).pdf","Transcript Link")</f>
        <v>Transcript Link</v>
      </c>
      <c r="M278" s="2" t="str">
        <f>HYPERLINK("https://files.afu.se/Downloads/Transcripts/OBDM%20(Mike%20and%20Joe)/2016 11 29 - OBDM VIDEOS - Project Zomboid   New Blood - FH02_5f3U_pNhiek - transcript (automated).pdf","Transcript Link")</f>
        <v>Transcript Link</v>
      </c>
    </row>
    <row r="279" ht="255" spans="1:13">
      <c r="A279" s="1" t="s">
        <v>1377</v>
      </c>
      <c r="B279" s="1" t="s">
        <v>13</v>
      </c>
      <c r="C279" s="4" t="s">
        <v>1378</v>
      </c>
      <c r="D279" s="1" t="s">
        <v>1379</v>
      </c>
      <c r="E279" s="1" t="s">
        <v>1380</v>
      </c>
      <c r="F279" s="4" t="s">
        <v>17</v>
      </c>
      <c r="G279" s="1" t="s">
        <v>18</v>
      </c>
      <c r="H279" s="1" t="s">
        <v>19</v>
      </c>
      <c r="I279" s="1" t="s">
        <v>20</v>
      </c>
      <c r="J279" s="1" t="s">
        <v>1381</v>
      </c>
      <c r="K279" s="1" t="s">
        <v>22</v>
      </c>
      <c r="L279" s="1" t="str">
        <f>HYPERLINK("https://files.afu.se/Downloads/Transcripts/OBDM%20(Mike%20and%20Joe)/2016 11 27 - OBDM VIDEOS - Project Zomboid   Escape from Muldraugh - FH01_5VaWdeyqd-A - transcript (automated).pdf","Transcript Link")</f>
        <v>Transcript Link</v>
      </c>
      <c r="M279" s="2" t="str">
        <f>HYPERLINK("https://files.afu.se/Downloads/Transcripts/OBDM%20(Mike%20and%20Joe)/2016 11 27 - OBDM VIDEOS - Project Zomboid   Escape from Muldraugh - FH01_5VaWdeyqd-A - transcript (automated).pdf","Transcript Link")</f>
        <v>Transcript Link</v>
      </c>
    </row>
    <row r="280" ht="225" spans="1:13">
      <c r="A280" s="1" t="s">
        <v>1382</v>
      </c>
      <c r="B280" s="1" t="s">
        <v>13</v>
      </c>
      <c r="C280" s="4" t="s">
        <v>1383</v>
      </c>
      <c r="D280" s="1" t="s">
        <v>1384</v>
      </c>
      <c r="E280" s="1" t="s">
        <v>1385</v>
      </c>
      <c r="F280" s="4" t="s">
        <v>17</v>
      </c>
      <c r="G280" s="1" t="s">
        <v>18</v>
      </c>
      <c r="H280" s="1" t="s">
        <v>19</v>
      </c>
      <c r="I280" s="1" t="s">
        <v>20</v>
      </c>
      <c r="J280" s="1" t="s">
        <v>1386</v>
      </c>
      <c r="K280" s="1" t="s">
        <v>22</v>
      </c>
      <c r="L280" s="1" t="str">
        <f>HYPERLINK("https://files.afu.se/Downloads/Transcripts/OBDM%20(Mike%20and%20Joe)/2016 11 23 - OBDM VIDEOS - The Bigfoot UFO Connection   OBDM Podcast_r3J-EX1jZX8 - transcript (automated).pdf","Transcript Link")</f>
        <v>Transcript Link</v>
      </c>
      <c r="M280" s="2" t="str">
        <f>HYPERLINK("https://files.afu.se/Downloads/Transcripts/OBDM%20(Mike%20and%20Joe)/2016 11 23 - OBDM VIDEOS - The Bigfoot UFO Connection   OBDM Podcast_r3J-EX1jZX8 - transcript (automated).pdf","Transcript Link")</f>
        <v>Transcript Link</v>
      </c>
    </row>
    <row r="281" ht="195" spans="1:13">
      <c r="A281" s="1" t="s">
        <v>1387</v>
      </c>
      <c r="B281" s="1" t="s">
        <v>13</v>
      </c>
      <c r="C281" s="4" t="s">
        <v>1388</v>
      </c>
      <c r="D281" s="1" t="s">
        <v>1389</v>
      </c>
      <c r="E281" s="1" t="s">
        <v>1390</v>
      </c>
      <c r="F281" s="4" t="s">
        <v>17</v>
      </c>
      <c r="G281" s="1" t="s">
        <v>18</v>
      </c>
      <c r="H281" s="1" t="s">
        <v>19</v>
      </c>
      <c r="I281" s="1" t="s">
        <v>20</v>
      </c>
      <c r="J281" s="1" t="s">
        <v>1391</v>
      </c>
      <c r="K281" s="1" t="s">
        <v>22</v>
      </c>
      <c r="L281" s="1" t="str">
        <f>HYPERLINK("https://files.afu.se/Downloads/Transcripts/OBDM%20(Mike%20and%20Joe)/2016 11 20 - OBDM VIDEOS - Podcast Setup v3.0   Command Center Alpha One_Z4vUtc4Rsrk - transcript (automated).pdf","Transcript Link")</f>
        <v>Transcript Link</v>
      </c>
      <c r="M281" s="2" t="str">
        <f>HYPERLINK("https://files.afu.se/Downloads/Transcripts/OBDM%20(Mike%20and%20Joe)/2016 11 20 - OBDM VIDEOS - Podcast Setup v3.0   Command Center Alpha One_Z4vUtc4Rsrk - transcript (automated).pdf","Transcript Link")</f>
        <v>Transcript Link</v>
      </c>
    </row>
    <row r="282" ht="210" spans="1:13">
      <c r="A282" s="1" t="s">
        <v>1392</v>
      </c>
      <c r="B282" s="1" t="s">
        <v>13</v>
      </c>
      <c r="C282" s="4" t="s">
        <v>1393</v>
      </c>
      <c r="D282" s="1" t="s">
        <v>1394</v>
      </c>
      <c r="E282" s="1" t="s">
        <v>1395</v>
      </c>
      <c r="F282" s="4" t="s">
        <v>17</v>
      </c>
      <c r="G282" s="1" t="s">
        <v>18</v>
      </c>
      <c r="H282" s="1" t="s">
        <v>19</v>
      </c>
      <c r="I282" s="1" t="s">
        <v>20</v>
      </c>
      <c r="J282" s="1" t="s">
        <v>1396</v>
      </c>
      <c r="K282" s="1" t="s">
        <v>22</v>
      </c>
      <c r="L282" s="1" t="str">
        <f>HYPERLINK("https://files.afu.se/Downloads/Transcripts/OBDM%20(Mike%20and%20Joe)/2016 11 08 - OBDM VIDEOS - Battle Field 1  Conquest   Squad Team Work_fMZHngCUawo - transcript (automated).pdf","Transcript Link")</f>
        <v>Transcript Link</v>
      </c>
      <c r="M282" s="2" t="str">
        <f>HYPERLINK("https://files.afu.se/Downloads/Transcripts/OBDM%20(Mike%20and%20Joe)/2016 11 08 - OBDM VIDEOS - Battle Field 1  Conquest   Squad Team Work_fMZHngCUawo - transcript (automated).pdf","Transcript Link")</f>
        <v>Transcript Link</v>
      </c>
    </row>
    <row r="283" ht="409.5" spans="1:13">
      <c r="A283" s="1" t="s">
        <v>1397</v>
      </c>
      <c r="B283" s="1" t="s">
        <v>13</v>
      </c>
      <c r="C283" s="4" t="s">
        <v>1398</v>
      </c>
      <c r="D283" s="1" t="s">
        <v>1399</v>
      </c>
      <c r="E283" s="1" t="s">
        <v>1400</v>
      </c>
      <c r="F283" s="4" t="s">
        <v>17</v>
      </c>
      <c r="G283" s="1" t="s">
        <v>18</v>
      </c>
      <c r="H283" s="1" t="s">
        <v>19</v>
      </c>
      <c r="I283" s="1" t="s">
        <v>20</v>
      </c>
      <c r="J283" s="1" t="s">
        <v>1401</v>
      </c>
      <c r="K283" s="1" t="s">
        <v>22</v>
      </c>
      <c r="L283" s="1" t="str">
        <f>HYPERLINK("https://files.afu.se/Downloads/Transcripts/OBDM%20(Mike%20and%20Joe)/2016 11 05 - OBDM VIDEOS - Missing 411 - The Invisible Predator_kDp8DeDINis - transcript (automated).pdf","Transcript Link")</f>
        <v>Transcript Link</v>
      </c>
      <c r="M283" s="2" t="str">
        <f>HYPERLINK("https://files.afu.se/Downloads/Transcripts/OBDM%20(Mike%20and%20Joe)/2016 11 05 - OBDM VIDEOS - Missing 411 - The Invisible Predator_kDp8DeDINis - transcript (automated).pdf","Transcript Link")</f>
        <v>Transcript Link</v>
      </c>
    </row>
    <row r="284" ht="345" spans="1:13">
      <c r="A284" s="1" t="s">
        <v>1402</v>
      </c>
      <c r="B284" s="1" t="s">
        <v>13</v>
      </c>
      <c r="C284" s="4" t="s">
        <v>1403</v>
      </c>
      <c r="D284" s="1" t="s">
        <v>1404</v>
      </c>
      <c r="E284" s="1" t="s">
        <v>1405</v>
      </c>
      <c r="F284" s="4" t="s">
        <v>17</v>
      </c>
      <c r="G284" s="1" t="s">
        <v>18</v>
      </c>
      <c r="H284" s="1" t="s">
        <v>19</v>
      </c>
      <c r="I284" s="1" t="s">
        <v>20</v>
      </c>
      <c r="J284" s="1" t="s">
        <v>1406</v>
      </c>
      <c r="K284" s="1" t="s">
        <v>22</v>
      </c>
      <c r="L284" s="1" t="str">
        <f>HYPERLINK("https://files.afu.se/Downloads/Transcripts/OBDM%20(Mike%20and%20Joe)/2016 11 01 - OBDM VIDEOS - Alien False Flag   OBDM Podcast_aJ6PJrCWtoI - transcript (automated).pdf","Transcript Link")</f>
        <v>Transcript Link</v>
      </c>
      <c r="M284" s="2" t="str">
        <f>HYPERLINK("https://files.afu.se/Downloads/Transcripts/OBDM%20(Mike%20and%20Joe)/2016 11 01 - OBDM VIDEOS - Alien False Flag   OBDM Podcast_aJ6PJrCWtoI - transcript (automated).pdf","Transcript Link")</f>
        <v>Transcript Link</v>
      </c>
    </row>
    <row r="285" ht="210" spans="1:13">
      <c r="A285" s="1" t="s">
        <v>1407</v>
      </c>
      <c r="B285" s="1" t="s">
        <v>13</v>
      </c>
      <c r="C285" s="4" t="s">
        <v>1408</v>
      </c>
      <c r="D285" s="1" t="s">
        <v>1409</v>
      </c>
      <c r="E285" s="1" t="s">
        <v>1410</v>
      </c>
      <c r="F285" s="4" t="s">
        <v>17</v>
      </c>
      <c r="G285" s="1" t="s">
        <v>18</v>
      </c>
      <c r="H285" s="1" t="s">
        <v>19</v>
      </c>
      <c r="I285" s="1" t="s">
        <v>20</v>
      </c>
      <c r="J285" s="1" t="s">
        <v>1411</v>
      </c>
      <c r="K285" s="1" t="s">
        <v>22</v>
      </c>
      <c r="L285" s="1" t="str">
        <f>HYPERLINK("https://files.afu.se/Downloads/Transcripts/OBDM%20(Mike%20and%20Joe)/2016 10 28 - OBDM VIDEOS - Missing 411 - Hunters &amp; Aliens_SzCr9LNtbjQ - transcript (automated).pdf","Transcript Link")</f>
        <v>Transcript Link</v>
      </c>
      <c r="M285" s="2" t="str">
        <f>HYPERLINK("https://files.afu.se/Downloads/Transcripts/OBDM%20(Mike%20and%20Joe)/2016 10 28 - OBDM VIDEOS - Missing 411 - Hunters &amp; Aliens_SzCr9LNtbjQ - transcript (automated).pdf","Transcript Link")</f>
        <v>Transcript Link</v>
      </c>
    </row>
    <row r="286" ht="240" spans="1:13">
      <c r="A286" s="1" t="s">
        <v>1412</v>
      </c>
      <c r="B286" s="1" t="s">
        <v>13</v>
      </c>
      <c r="C286" s="4" t="s">
        <v>1413</v>
      </c>
      <c r="D286" s="1" t="s">
        <v>1414</v>
      </c>
      <c r="E286" s="1" t="s">
        <v>1415</v>
      </c>
      <c r="F286" s="4" t="s">
        <v>17</v>
      </c>
      <c r="G286" s="1" t="s">
        <v>18</v>
      </c>
      <c r="H286" s="1" t="s">
        <v>19</v>
      </c>
      <c r="I286" s="1" t="s">
        <v>20</v>
      </c>
      <c r="J286" s="1" t="s">
        <v>1416</v>
      </c>
      <c r="K286" s="1" t="s">
        <v>22</v>
      </c>
      <c r="L286" s="1" t="str">
        <f>HYPERLINK("https://files.afu.se/Downloads/Transcripts/OBDM%20(Mike%20and%20Joe)/2016 10 18 - OBDM VIDEOS - The Secret Space Program &amp; Alien Alliances   OBDM Podcast_hfsOy9akBDw - transcript (automated).pdf","Transcript Link")</f>
        <v>Transcript Link</v>
      </c>
      <c r="M286" s="2" t="str">
        <f>HYPERLINK("https://files.afu.se/Downloads/Transcripts/OBDM%20(Mike%20and%20Joe)/2016 10 18 - OBDM VIDEOS - The Secret Space Program &amp; Alien Alliances   OBDM Podcast_hfsOy9akBDw - transcript (automated).pdf","Transcript Link")</f>
        <v>Transcript Link</v>
      </c>
    </row>
    <row r="287" ht="135" spans="1:13">
      <c r="A287" s="1" t="s">
        <v>1417</v>
      </c>
      <c r="B287" s="1" t="s">
        <v>13</v>
      </c>
      <c r="C287" s="4" t="s">
        <v>1418</v>
      </c>
      <c r="D287" s="1" t="s">
        <v>1419</v>
      </c>
      <c r="E287" s="1" t="s">
        <v>1420</v>
      </c>
      <c r="F287" s="4" t="s">
        <v>17</v>
      </c>
      <c r="G287" s="1" t="s">
        <v>18</v>
      </c>
      <c r="H287" s="1" t="s">
        <v>19</v>
      </c>
      <c r="I287" s="1" t="s">
        <v>20</v>
      </c>
      <c r="J287" s="1" t="s">
        <v>1421</v>
      </c>
      <c r="K287" s="1" t="s">
        <v>22</v>
      </c>
      <c r="L287" s="1" t="str">
        <f>HYPERLINK("https://files.afu.se/Downloads/Transcripts/OBDM%20(Mike%20and%20Joe)/2016 10 12 - OBDM VIDEOS - UFO Abductee Warning   OBDM Podcast_hhU1-6WdIHY - transcript (automated).pdf","Transcript Link")</f>
        <v>Transcript Link</v>
      </c>
      <c r="M287" s="2" t="str">
        <f>HYPERLINK("https://files.afu.se/Downloads/Transcripts/OBDM%20(Mike%20and%20Joe)/2016 10 12 - OBDM VIDEOS - UFO Abductee Warning   OBDM Podcast_hhU1-6WdIHY - transcript (automated).pdf","Transcript Link")</f>
        <v>Transcript Link</v>
      </c>
    </row>
    <row r="288" ht="225" spans="1:13">
      <c r="A288" s="1" t="s">
        <v>1422</v>
      </c>
      <c r="B288" s="1" t="s">
        <v>13</v>
      </c>
      <c r="C288" s="4" t="s">
        <v>1423</v>
      </c>
      <c r="D288" s="1" t="s">
        <v>1424</v>
      </c>
      <c r="E288" s="1" t="s">
        <v>1425</v>
      </c>
      <c r="F288" s="4" t="s">
        <v>17</v>
      </c>
      <c r="G288" s="1" t="s">
        <v>18</v>
      </c>
      <c r="H288" s="1" t="s">
        <v>19</v>
      </c>
      <c r="I288" s="1" t="s">
        <v>20</v>
      </c>
      <c r="J288" s="1" t="s">
        <v>1426</v>
      </c>
      <c r="K288" s="1" t="s">
        <v>22</v>
      </c>
      <c r="L288" s="1" t="str">
        <f>HYPERLINK("https://files.afu.se/Downloads/Transcripts/OBDM%20(Mike%20and%20Joe)/2016 10 05 - OBDM VIDEOS - Firing Line   Mount &amp; Blade_cbY93_UtJSM - transcript (automated).pdf","Transcript Link")</f>
        <v>Transcript Link</v>
      </c>
      <c r="M288" s="2" t="str">
        <f>HYPERLINK("https://files.afu.se/Downloads/Transcripts/OBDM%20(Mike%20and%20Joe)/2016 10 05 - OBDM VIDEOS - Firing Line   Mount &amp; Blade_cbY93_UtJSM - transcript (automated).pdf","Transcript Link")</f>
        <v>Transcript Link</v>
      </c>
    </row>
    <row r="289" ht="390" spans="1:13">
      <c r="A289" s="1" t="s">
        <v>1427</v>
      </c>
      <c r="B289" s="1" t="s">
        <v>13</v>
      </c>
      <c r="C289" s="4" t="s">
        <v>1428</v>
      </c>
      <c r="D289" s="1" t="s">
        <v>1429</v>
      </c>
      <c r="E289" s="1" t="s">
        <v>1430</v>
      </c>
      <c r="F289" s="4" t="s">
        <v>17</v>
      </c>
      <c r="G289" s="1" t="s">
        <v>18</v>
      </c>
      <c r="H289" s="1" t="s">
        <v>19</v>
      </c>
      <c r="I289" s="1" t="s">
        <v>20</v>
      </c>
      <c r="J289" s="1" t="s">
        <v>1431</v>
      </c>
      <c r="K289" s="1" t="s">
        <v>22</v>
      </c>
      <c r="L289" s="1" t="str">
        <f>HYPERLINK("https://files.afu.se/Downloads/Transcripts/OBDM%20(Mike%20and%20Joe)/2016 09 29 - OBDM VIDEOS - Tatzelwurm, The German CatWorm   OBDM Podcast_3aeXbghqwtg - transcript (automated).pdf","Transcript Link")</f>
        <v>Transcript Link</v>
      </c>
      <c r="M289" s="2" t="str">
        <f>HYPERLINK("https://files.afu.se/Downloads/Transcripts/OBDM%20(Mike%20and%20Joe)/2016 09 29 - OBDM VIDEOS - Tatzelwurm, The German CatWorm   OBDM Podcast_3aeXbghqwtg - transcript (automated).pdf","Transcript Link")</f>
        <v>Transcript Link</v>
      </c>
    </row>
    <row r="290" ht="270" spans="1:13">
      <c r="A290" s="1" t="s">
        <v>1432</v>
      </c>
      <c r="B290" s="1" t="s">
        <v>13</v>
      </c>
      <c r="C290" s="4" t="s">
        <v>1433</v>
      </c>
      <c r="D290" s="1" t="s">
        <v>1434</v>
      </c>
      <c r="E290" s="1" t="s">
        <v>1435</v>
      </c>
      <c r="F290" s="4" t="s">
        <v>17</v>
      </c>
      <c r="G290" s="1" t="s">
        <v>18</v>
      </c>
      <c r="H290" s="1" t="s">
        <v>19</v>
      </c>
      <c r="I290" s="1" t="s">
        <v>20</v>
      </c>
      <c r="J290" s="1" t="s">
        <v>1436</v>
      </c>
      <c r="K290" s="1" t="s">
        <v>22</v>
      </c>
      <c r="L290" s="1" t="str">
        <f>HYPERLINK("https://files.afu.se/Downloads/Transcripts/OBDM%20(Mike%20and%20Joe)/2016 09 17 - OBDM VIDEOS - The Katanga Snake   OBDM Podcast_46EeMMJhGFU - transcript (automated).pdf","Transcript Link")</f>
        <v>Transcript Link</v>
      </c>
      <c r="M290" s="2" t="str">
        <f>HYPERLINK("https://files.afu.se/Downloads/Transcripts/OBDM%20(Mike%20and%20Joe)/2016 09 17 - OBDM VIDEOS - The Katanga Snake   OBDM Podcast_46EeMMJhGFU - transcript (automated).pdf","Transcript Link")</f>
        <v>Transcript Link</v>
      </c>
    </row>
    <row r="291" ht="210" spans="1:13">
      <c r="A291" s="1" t="s">
        <v>1437</v>
      </c>
      <c r="B291" s="1" t="s">
        <v>13</v>
      </c>
      <c r="C291" s="4" t="s">
        <v>1438</v>
      </c>
      <c r="D291" s="1" t="s">
        <v>1439</v>
      </c>
      <c r="E291" s="1" t="s">
        <v>1440</v>
      </c>
      <c r="F291" s="4" t="s">
        <v>17</v>
      </c>
      <c r="G291" s="1" t="s">
        <v>18</v>
      </c>
      <c r="H291" s="1" t="s">
        <v>19</v>
      </c>
      <c r="I291" s="1" t="s">
        <v>20</v>
      </c>
      <c r="J291" s="1" t="s">
        <v>1441</v>
      </c>
      <c r="K291" s="1" t="s">
        <v>22</v>
      </c>
      <c r="L291" s="1" t="str">
        <f>HYPERLINK("https://files.afu.se/Downloads/Transcripts/OBDM%20(Mike%20and%20Joe)/2016 09 11 - OBDM VIDEOS - Battlefield 1 - Thoughts &amp; Opinions   OBDM Podcast_ifXkzlmvFbE - transcript (automated).pdf","Transcript Link")</f>
        <v>Transcript Link</v>
      </c>
      <c r="M291" s="2" t="str">
        <f>HYPERLINK("https://files.afu.se/Downloads/Transcripts/OBDM%20(Mike%20and%20Joe)/2016 09 11 - OBDM VIDEOS - Battlefield 1 - Thoughts &amp; Opinions   OBDM Podcast_ifXkzlmvFbE - transcript (automated).pdf","Transcript Link")</f>
        <v>Transcript Link</v>
      </c>
    </row>
    <row r="292" ht="135" spans="1:13">
      <c r="A292" s="1" t="s">
        <v>1442</v>
      </c>
      <c r="B292" s="1" t="s">
        <v>13</v>
      </c>
      <c r="C292" s="4" t="s">
        <v>1443</v>
      </c>
      <c r="D292" s="1" t="s">
        <v>1444</v>
      </c>
      <c r="E292" s="1" t="s">
        <v>1445</v>
      </c>
      <c r="F292" s="4" t="s">
        <v>17</v>
      </c>
      <c r="G292" s="1" t="s">
        <v>18</v>
      </c>
      <c r="H292" s="1" t="s">
        <v>19</v>
      </c>
      <c r="I292" s="1" t="s">
        <v>20</v>
      </c>
      <c r="J292" s="1" t="s">
        <v>1446</v>
      </c>
      <c r="K292" s="1" t="s">
        <v>22</v>
      </c>
      <c r="L292" s="1" t="str">
        <f>HYPERLINK("https://files.afu.se/Downloads/Transcripts/OBDM%20(Mike%20and%20Joe)/2016 09 05 - OBDM VIDEOS - A dog and his balloon_2jn6Ok6EwrM - transcript (automated).pdf","Transcript Link")</f>
        <v>Transcript Link</v>
      </c>
      <c r="M292" s="2" t="str">
        <f>HYPERLINK("https://files.afu.se/Downloads/Transcripts/OBDM%20(Mike%20and%20Joe)/2016 09 05 - OBDM VIDEOS - A dog and his balloon_2jn6Ok6EwrM - transcript (automated).pdf","Transcript Link")</f>
        <v>Transcript Link</v>
      </c>
    </row>
    <row r="293" ht="180" spans="1:13">
      <c r="A293" s="1" t="s">
        <v>1447</v>
      </c>
      <c r="B293" s="1" t="s">
        <v>13</v>
      </c>
      <c r="C293" s="4" t="s">
        <v>1448</v>
      </c>
      <c r="D293" s="1" t="s">
        <v>1449</v>
      </c>
      <c r="E293" s="1" t="s">
        <v>1450</v>
      </c>
      <c r="F293" s="4" t="s">
        <v>17</v>
      </c>
      <c r="G293" s="1" t="s">
        <v>18</v>
      </c>
      <c r="H293" s="1" t="s">
        <v>19</v>
      </c>
      <c r="I293" s="1" t="s">
        <v>20</v>
      </c>
      <c r="J293" s="1" t="s">
        <v>1451</v>
      </c>
      <c r="K293" s="1" t="s">
        <v>22</v>
      </c>
      <c r="L293" s="1" t="str">
        <f>HYPERLINK("https://files.afu.se/Downloads/Transcripts/OBDM%20(Mike%20and%20Joe)/2016 08 30 - OBDM VIDEOS - Mount &amp; Blade    100 vs 100 Seige_1huS9MNlNBY - transcript (automated).pdf","Transcript Link")</f>
        <v>Transcript Link</v>
      </c>
      <c r="M293" s="2" t="str">
        <f>HYPERLINK("https://files.afu.se/Downloads/Transcripts/OBDM%20(Mike%20and%20Joe)/2016 08 30 - OBDM VIDEOS - Mount &amp; Blade    100 vs 100 Seige_1huS9MNlNBY - transcript (automated).pdf","Transcript Link")</f>
        <v>Transcript Link</v>
      </c>
    </row>
    <row r="294" ht="210" spans="1:13">
      <c r="A294" s="1" t="s">
        <v>1452</v>
      </c>
      <c r="B294" s="1" t="s">
        <v>13</v>
      </c>
      <c r="C294" s="4" t="s">
        <v>1453</v>
      </c>
      <c r="D294" s="1" t="s">
        <v>1454</v>
      </c>
      <c r="E294" s="1" t="s">
        <v>1455</v>
      </c>
      <c r="F294" s="4" t="s">
        <v>17</v>
      </c>
      <c r="G294" s="1" t="s">
        <v>18</v>
      </c>
      <c r="H294" s="1" t="s">
        <v>19</v>
      </c>
      <c r="I294" s="1" t="s">
        <v>20</v>
      </c>
      <c r="J294" s="1" t="s">
        <v>1456</v>
      </c>
      <c r="K294" s="1" t="s">
        <v>22</v>
      </c>
      <c r="L294" s="1" t="str">
        <f>HYPERLINK("https://files.afu.se/Downloads/Transcripts/OBDM%20(Mike%20and%20Joe)/2016 08 25 - OBDM VIDEOS - OBDM vLog 09   Titan Fall 2 problems_DtSvcYd-Jjs - transcript (automated).pdf","Transcript Link")</f>
        <v>Transcript Link</v>
      </c>
      <c r="M294" s="2" t="str">
        <f>HYPERLINK("https://files.afu.se/Downloads/Transcripts/OBDM%20(Mike%20and%20Joe)/2016 08 25 - OBDM VIDEOS - OBDM vLog 09   Titan Fall 2 problems_DtSvcYd-Jjs - transcript (automated).pdf","Transcript Link")</f>
        <v>Transcript Link</v>
      </c>
    </row>
    <row r="295" ht="165" spans="1:13">
      <c r="A295" s="1" t="s">
        <v>1457</v>
      </c>
      <c r="B295" s="1" t="s">
        <v>13</v>
      </c>
      <c r="C295" s="4" t="s">
        <v>1458</v>
      </c>
      <c r="D295" s="1" t="s">
        <v>1459</v>
      </c>
      <c r="E295" s="1" t="s">
        <v>1460</v>
      </c>
      <c r="F295" s="4" t="s">
        <v>17</v>
      </c>
      <c r="G295" s="1" t="s">
        <v>18</v>
      </c>
      <c r="H295" s="1" t="s">
        <v>19</v>
      </c>
      <c r="I295" s="1" t="s">
        <v>20</v>
      </c>
      <c r="J295" s="1" t="s">
        <v>1461</v>
      </c>
      <c r="K295" s="1" t="s">
        <v>22</v>
      </c>
      <c r="L295" s="1" t="str">
        <f>HYPERLINK("https://files.afu.se/Downloads/Transcripts/OBDM%20(Mike%20and%20Joe)/2016 08 17 - OBDM VIDEOS - Party Time - Donald Trump in The Sims 3_qlqfg3CeEvc - transcript (automated).pdf","Transcript Link")</f>
        <v>Transcript Link</v>
      </c>
      <c r="M295" s="2" t="str">
        <f>HYPERLINK("https://files.afu.se/Downloads/Transcripts/OBDM%20(Mike%20and%20Joe)/2016 08 17 - OBDM VIDEOS - Party Time - Donald Trump in The Sims 3_qlqfg3CeEvc - transcript (automated).pdf","Transcript Link")</f>
        <v>Transcript Link</v>
      </c>
    </row>
    <row r="296" ht="225" spans="1:13">
      <c r="A296" s="1" t="s">
        <v>1462</v>
      </c>
      <c r="B296" s="1" t="s">
        <v>13</v>
      </c>
      <c r="C296" s="4" t="s">
        <v>1463</v>
      </c>
      <c r="D296" s="1" t="s">
        <v>1464</v>
      </c>
      <c r="E296" s="1" t="s">
        <v>1465</v>
      </c>
      <c r="F296" s="4" t="s">
        <v>17</v>
      </c>
      <c r="G296" s="1" t="s">
        <v>18</v>
      </c>
      <c r="H296" s="1" t="s">
        <v>19</v>
      </c>
      <c r="I296" s="1" t="s">
        <v>20</v>
      </c>
      <c r="J296" s="1" t="s">
        <v>1466</v>
      </c>
      <c r="K296" s="1" t="s">
        <v>22</v>
      </c>
      <c r="L296" s="1" t="str">
        <f>HYPERLINK("https://files.afu.se/Downloads/Transcripts/OBDM%20(Mike%20and%20Joe)/2016 08 09 - OBDM VIDEOS - OBDM vLog 08   Perspectives ..._k6qSv_DY0jA - transcript (automated).pdf","Transcript Link")</f>
        <v>Transcript Link</v>
      </c>
      <c r="M296" s="2" t="str">
        <f>HYPERLINK("https://files.afu.se/Downloads/Transcripts/OBDM%20(Mike%20and%20Joe)/2016 08 09 - OBDM VIDEOS - OBDM vLog 08   Perspectives ..._k6qSv_DY0jA - transcript (automated).pdf","Transcript Link")</f>
        <v>Transcript Link</v>
      </c>
    </row>
    <row r="297" ht="180" spans="1:13">
      <c r="A297" s="1" t="s">
        <v>1467</v>
      </c>
      <c r="B297" s="1" t="s">
        <v>13</v>
      </c>
      <c r="C297" s="4" t="s">
        <v>1468</v>
      </c>
      <c r="D297" s="1" t="s">
        <v>1469</v>
      </c>
      <c r="E297" s="1" t="s">
        <v>1470</v>
      </c>
      <c r="F297" s="4" t="s">
        <v>17</v>
      </c>
      <c r="G297" s="1" t="s">
        <v>18</v>
      </c>
      <c r="H297" s="1" t="s">
        <v>19</v>
      </c>
      <c r="I297" s="1" t="s">
        <v>20</v>
      </c>
      <c r="J297" s="1" t="s">
        <v>1471</v>
      </c>
      <c r="K297" s="1" t="s">
        <v>22</v>
      </c>
      <c r="L297" s="1" t="str">
        <f>HYPERLINK("https://files.afu.se/Downloads/Transcripts/OBDM%20(Mike%20and%20Joe)/2016 08 06 - OBDM VIDEOS - Project Zomboid   Russian Roulette   BANK pt. 5_B7QmV0PetjA - transcript (automated).pdf","Transcript Link")</f>
        <v>Transcript Link</v>
      </c>
      <c r="M297" s="2" t="str">
        <f>HYPERLINK("https://files.afu.se/Downloads/Transcripts/OBDM%20(Mike%20and%20Joe)/2016 08 06 - OBDM VIDEOS - Project Zomboid   Russian Roulette   BANK pt. 5_B7QmV0PetjA - transcript (automated).pdf","Transcript Link")</f>
        <v>Transcript Link</v>
      </c>
    </row>
    <row r="298" ht="195" spans="1:13">
      <c r="A298" s="1" t="s">
        <v>1472</v>
      </c>
      <c r="B298" s="1" t="s">
        <v>13</v>
      </c>
      <c r="C298" s="4" t="s">
        <v>1473</v>
      </c>
      <c r="D298" s="1" t="s">
        <v>1474</v>
      </c>
      <c r="E298" s="1" t="s">
        <v>1475</v>
      </c>
      <c r="F298" s="4" t="s">
        <v>17</v>
      </c>
      <c r="G298" s="1" t="s">
        <v>18</v>
      </c>
      <c r="H298" s="1" t="s">
        <v>19</v>
      </c>
      <c r="I298" s="1" t="s">
        <v>20</v>
      </c>
      <c r="J298" s="1" t="s">
        <v>1476</v>
      </c>
      <c r="K298" s="1" t="s">
        <v>22</v>
      </c>
      <c r="L298" s="1" t="str">
        <f>HYPERLINK("https://files.afu.se/Downloads/Transcripts/OBDM%20(Mike%20and%20Joe)/2016 08 03 - OBDM VIDEOS - Project Zomboid   Zombie March   BANK pt. 4_lkzwoqZ14Ys - transcript (automated).pdf","Transcript Link")</f>
        <v>Transcript Link</v>
      </c>
      <c r="M298" s="2" t="str">
        <f>HYPERLINK("https://files.afu.se/Downloads/Transcripts/OBDM%20(Mike%20and%20Joe)/2016 08 03 - OBDM VIDEOS - Project Zomboid   Zombie March   BANK pt. 4_lkzwoqZ14Ys - transcript (automated).pdf","Transcript Link")</f>
        <v>Transcript Link</v>
      </c>
    </row>
    <row r="299" ht="195" spans="1:13">
      <c r="A299" s="1" t="s">
        <v>1477</v>
      </c>
      <c r="B299" s="1" t="s">
        <v>13</v>
      </c>
      <c r="C299" s="4" t="s">
        <v>1478</v>
      </c>
      <c r="D299" s="1" t="s">
        <v>1479</v>
      </c>
      <c r="E299" s="1" t="s">
        <v>1480</v>
      </c>
      <c r="F299" s="4" t="s">
        <v>17</v>
      </c>
      <c r="G299" s="1" t="s">
        <v>18</v>
      </c>
      <c r="H299" s="1" t="s">
        <v>19</v>
      </c>
      <c r="I299" s="1" t="s">
        <v>20</v>
      </c>
      <c r="J299" s="1" t="s">
        <v>1481</v>
      </c>
      <c r="K299" s="1" t="s">
        <v>22</v>
      </c>
      <c r="L299" s="1" t="str">
        <f>HYPERLINK("https://files.afu.se/Downloads/Transcripts/OBDM%20(Mike%20and%20Joe)/2016 07 30 - OBDM VIDEOS - Total War   Napoleon   Battle of the Minds_exrE134gG-c - transcript (automated).pdf","Transcript Link")</f>
        <v>Transcript Link</v>
      </c>
      <c r="M299" s="2" t="str">
        <f>HYPERLINK("https://files.afu.se/Downloads/Transcripts/OBDM%20(Mike%20and%20Joe)/2016 07 30 - OBDM VIDEOS - Total War   Napoleon   Battle of the Minds_exrE134gG-c - transcript (automated).pdf","Transcript Link")</f>
        <v>Transcript Link</v>
      </c>
    </row>
    <row r="300" ht="270" spans="1:13">
      <c r="A300" s="1" t="s">
        <v>1482</v>
      </c>
      <c r="B300" s="1" t="s">
        <v>13</v>
      </c>
      <c r="C300" s="4" t="s">
        <v>1483</v>
      </c>
      <c r="D300" s="1" t="s">
        <v>1484</v>
      </c>
      <c r="E300" s="1" t="s">
        <v>1485</v>
      </c>
      <c r="F300" s="4" t="s">
        <v>17</v>
      </c>
      <c r="G300" s="1" t="s">
        <v>18</v>
      </c>
      <c r="H300" s="1" t="s">
        <v>19</v>
      </c>
      <c r="I300" s="1" t="s">
        <v>20</v>
      </c>
      <c r="J300" s="1" t="s">
        <v>1486</v>
      </c>
      <c r="K300" s="1" t="s">
        <v>22</v>
      </c>
      <c r="L300" s="1" t="str">
        <f>HYPERLINK("https://files.afu.se/Downloads/Transcripts/OBDM%20(Mike%20and%20Joe)/2016 07 27 - OBDM VIDEOS - Project Zomboid   Get to the Chapel   BANK pt. 3_DYPltFXaja8 - transcript (automated).pdf","Transcript Link")</f>
        <v>Transcript Link</v>
      </c>
      <c r="M300" s="2" t="str">
        <f>HYPERLINK("https://files.afu.se/Downloads/Transcripts/OBDM%20(Mike%20and%20Joe)/2016 07 27 - OBDM VIDEOS - Project Zomboid   Get to the Chapel   BANK pt. 3_DYPltFXaja8 - transcript (automated).pdf","Transcript Link")</f>
        <v>Transcript Link</v>
      </c>
    </row>
    <row r="301" ht="135" spans="1:13">
      <c r="A301" s="1" t="s">
        <v>1487</v>
      </c>
      <c r="B301" s="1" t="s">
        <v>13</v>
      </c>
      <c r="C301" s="4" t="s">
        <v>1488</v>
      </c>
      <c r="D301" s="1" t="s">
        <v>1489</v>
      </c>
      <c r="E301" s="1" t="s">
        <v>1490</v>
      </c>
      <c r="F301" s="4" t="s">
        <v>17</v>
      </c>
      <c r="G301" s="1" t="s">
        <v>18</v>
      </c>
      <c r="H301" s="1" t="s">
        <v>19</v>
      </c>
      <c r="I301" s="1" t="s">
        <v>20</v>
      </c>
      <c r="J301" s="1" t="s">
        <v>1491</v>
      </c>
      <c r="K301" s="1" t="s">
        <v>22</v>
      </c>
      <c r="L301" s="1" t="str">
        <f>HYPERLINK("https://files.afu.se/Downloads/Transcripts/OBDM%20(Mike%20and%20Joe)/2016 07 25 - OBDM VIDEOS - ManDog, Werewolves and Goatmen   OBDM Podcast_XA1pZdkhQt0 - transcript (automated).pdf","Transcript Link")</f>
        <v>Transcript Link</v>
      </c>
      <c r="M301" s="2" t="str">
        <f>HYPERLINK("https://files.afu.se/Downloads/Transcripts/OBDM%20(Mike%20and%20Joe)/2016 07 25 - OBDM VIDEOS - ManDog, Werewolves and Goatmen   OBDM Podcast_XA1pZdkhQt0 - transcript (automated).pdf","Transcript Link")</f>
        <v>Transcript Link</v>
      </c>
    </row>
    <row r="302" ht="240" spans="1:13">
      <c r="A302" s="1" t="s">
        <v>1492</v>
      </c>
      <c r="B302" s="1" t="s">
        <v>13</v>
      </c>
      <c r="C302" s="4" t="s">
        <v>1493</v>
      </c>
      <c r="D302" s="1" t="s">
        <v>1494</v>
      </c>
      <c r="E302" s="1" t="s">
        <v>1495</v>
      </c>
      <c r="F302" s="4" t="s">
        <v>17</v>
      </c>
      <c r="G302" s="1" t="s">
        <v>18</v>
      </c>
      <c r="H302" s="1" t="s">
        <v>19</v>
      </c>
      <c r="I302" s="1" t="s">
        <v>20</v>
      </c>
      <c r="J302" s="1" t="s">
        <v>1496</v>
      </c>
      <c r="K302" s="1" t="s">
        <v>22</v>
      </c>
      <c r="L302" s="1" t="str">
        <f>HYPERLINK("https://files.afu.se/Downloads/Transcripts/OBDM%20(Mike%20and%20Joe)/2016 07 24 - OBDM VIDEOS - Project Zomboid   Battle for Muldraugh   BANK pt. 2_NjJVp0YvQxo - transcript (automated).pdf","Transcript Link")</f>
        <v>Transcript Link</v>
      </c>
      <c r="M302" s="2" t="str">
        <f>HYPERLINK("https://files.afu.se/Downloads/Transcripts/OBDM%20(Mike%20and%20Joe)/2016 07 24 - OBDM VIDEOS - Project Zomboid   Battle for Muldraugh   BANK pt. 2_NjJVp0YvQxo - transcript (automated).pdf","Transcript Link")</f>
        <v>Transcript Link</v>
      </c>
    </row>
    <row r="303" ht="270" spans="1:13">
      <c r="A303" s="1" t="s">
        <v>1497</v>
      </c>
      <c r="B303" s="1" t="s">
        <v>13</v>
      </c>
      <c r="C303" s="4" t="s">
        <v>1498</v>
      </c>
      <c r="D303" s="1" t="s">
        <v>1499</v>
      </c>
      <c r="E303" s="1" t="s">
        <v>1500</v>
      </c>
      <c r="F303" s="4" t="s">
        <v>17</v>
      </c>
      <c r="G303" s="1" t="s">
        <v>18</v>
      </c>
      <c r="H303" s="1" t="s">
        <v>19</v>
      </c>
      <c r="I303" s="1" t="s">
        <v>20</v>
      </c>
      <c r="J303" s="1" t="s">
        <v>1501</v>
      </c>
      <c r="K303" s="1" t="s">
        <v>22</v>
      </c>
      <c r="L303" s="1" t="str">
        <f>HYPERLINK("https://files.afu.se/Downloads/Transcripts/OBDM%20(Mike%20and%20Joe)/2016 07 23 - OBDM VIDEOS - Quantum Time Travel and Mysterious Boom   OBDM Podcast_ZUnIjhi0EdI - transcript (automated).pdf","Transcript Link")</f>
        <v>Transcript Link</v>
      </c>
      <c r="M303" s="2" t="str">
        <f>HYPERLINK("https://files.afu.se/Downloads/Transcripts/OBDM%20(Mike%20and%20Joe)/2016 07 23 - OBDM VIDEOS - Quantum Time Travel and Mysterious Boom   OBDM Podcast_ZUnIjhi0EdI - transcript (automated).pdf","Transcript Link")</f>
        <v>Transcript Link</v>
      </c>
    </row>
    <row r="304" ht="180" spans="1:13">
      <c r="A304" s="1" t="s">
        <v>1502</v>
      </c>
      <c r="B304" s="1" t="s">
        <v>13</v>
      </c>
      <c r="C304" s="4" t="s">
        <v>1503</v>
      </c>
      <c r="D304" s="1" t="s">
        <v>1504</v>
      </c>
      <c r="E304" s="1" t="s">
        <v>1505</v>
      </c>
      <c r="F304" s="4" t="s">
        <v>17</v>
      </c>
      <c r="G304" s="1" t="s">
        <v>18</v>
      </c>
      <c r="H304" s="1" t="s">
        <v>19</v>
      </c>
      <c r="I304" s="1" t="s">
        <v>20</v>
      </c>
      <c r="J304" s="1" t="s">
        <v>1506</v>
      </c>
      <c r="K304" s="1" t="s">
        <v>22</v>
      </c>
      <c r="L304" s="1" t="str">
        <f>HYPERLINK("https://files.afu.se/Downloads/Transcripts/OBDM%20(Mike%20and%20Joe)/2016 07 20 - OBDM VIDEOS - Project Zomboid   Insecure Deposits   BANK pt. 1_7u8zzh-iMFw - transcript (automated).pdf","Transcript Link")</f>
        <v>Transcript Link</v>
      </c>
      <c r="M304" s="2" t="str">
        <f>HYPERLINK("https://files.afu.se/Downloads/Transcripts/OBDM%20(Mike%20and%20Joe)/2016 07 20 - OBDM VIDEOS - Project Zomboid   Insecure Deposits   BANK pt. 1_7u8zzh-iMFw - transcript (automated).pdf","Transcript Link")</f>
        <v>Transcript Link</v>
      </c>
    </row>
    <row r="305" ht="345" spans="1:13">
      <c r="A305" s="1" t="s">
        <v>1507</v>
      </c>
      <c r="B305" s="1" t="s">
        <v>13</v>
      </c>
      <c r="C305" s="4" t="s">
        <v>1508</v>
      </c>
      <c r="D305" s="1" t="s">
        <v>1509</v>
      </c>
      <c r="E305" s="1" t="s">
        <v>1510</v>
      </c>
      <c r="F305" s="4" t="s">
        <v>17</v>
      </c>
      <c r="G305" s="1" t="s">
        <v>18</v>
      </c>
      <c r="H305" s="1" t="s">
        <v>19</v>
      </c>
      <c r="I305" s="1" t="s">
        <v>20</v>
      </c>
      <c r="J305" s="1" t="s">
        <v>1511</v>
      </c>
      <c r="K305" s="1" t="s">
        <v>22</v>
      </c>
      <c r="L305" s="1" t="str">
        <f>HYPERLINK("https://files.afu.se/Downloads/Transcripts/OBDM%20(Mike%20and%20Joe)/2016 07 19 - OBDM VIDEOS - Silicon Valley Sniper Attack   OBDM Podcast_wsnOjQymoLU - transcript (automated).pdf","Transcript Link")</f>
        <v>Transcript Link</v>
      </c>
      <c r="M305" s="2" t="str">
        <f>HYPERLINK("https://files.afu.se/Downloads/Transcripts/OBDM%20(Mike%20and%20Joe)/2016 07 19 - OBDM VIDEOS - Silicon Valley Sniper Attack   OBDM Podcast_wsnOjQymoLU - transcript (automated).pdf","Transcript Link")</f>
        <v>Transcript Link</v>
      </c>
    </row>
    <row r="306" ht="135" spans="1:13">
      <c r="A306" s="1" t="s">
        <v>1512</v>
      </c>
      <c r="B306" s="1" t="s">
        <v>13</v>
      </c>
      <c r="C306" s="4" t="s">
        <v>1513</v>
      </c>
      <c r="D306" s="1" t="s">
        <v>1514</v>
      </c>
      <c r="E306" s="1" t="s">
        <v>1515</v>
      </c>
      <c r="F306" s="4" t="s">
        <v>17</v>
      </c>
      <c r="G306" s="1" t="s">
        <v>18</v>
      </c>
      <c r="H306" s="1" t="s">
        <v>19</v>
      </c>
      <c r="I306" s="1" t="s">
        <v>20</v>
      </c>
      <c r="J306" s="1" t="s">
        <v>1516</v>
      </c>
      <c r="K306" s="1" t="s">
        <v>22</v>
      </c>
      <c r="L306" s="1" t="str">
        <f>HYPERLINK("https://files.afu.se/Downloads/Transcripts/OBDM%20(Mike%20and%20Joe)/2016 07 15 - OBDM VIDEOS - Pokemon Go Conspiracy   OBDM Podcast_CZCCgu9a3XM - transcript (automated).pdf","Transcript Link")</f>
        <v>Transcript Link</v>
      </c>
      <c r="M306" s="2" t="str">
        <f>HYPERLINK("https://files.afu.se/Downloads/Transcripts/OBDM%20(Mike%20and%20Joe)/2016 07 15 - OBDM VIDEOS - Pokemon Go Conspiracy   OBDM Podcast_CZCCgu9a3XM - transcript (automated).pdf","Transcript Link")</f>
        <v>Transcript Link</v>
      </c>
    </row>
    <row r="307" ht="315" spans="1:13">
      <c r="A307" s="1" t="s">
        <v>1517</v>
      </c>
      <c r="B307" s="1" t="s">
        <v>13</v>
      </c>
      <c r="C307" s="4" t="s">
        <v>1518</v>
      </c>
      <c r="D307" s="1" t="s">
        <v>1519</v>
      </c>
      <c r="E307" s="1" t="s">
        <v>1520</v>
      </c>
      <c r="F307" s="4" t="s">
        <v>17</v>
      </c>
      <c r="G307" s="1" t="s">
        <v>18</v>
      </c>
      <c r="H307" s="1" t="s">
        <v>19</v>
      </c>
      <c r="I307" s="1" t="s">
        <v>20</v>
      </c>
      <c r="J307" s="1" t="s">
        <v>1521</v>
      </c>
      <c r="K307" s="1" t="s">
        <v>22</v>
      </c>
      <c r="L307" s="1" t="str">
        <f>HYPERLINK("https://files.afu.se/Downloads/Transcripts/OBDM%20(Mike%20and%20Joe)/2016 07 12 - OBDM VIDEOS - The Dogman Sightings   OBDM Podcast_Ntsa8ZiutyQ - transcript (automated).pdf","Transcript Link")</f>
        <v>Transcript Link</v>
      </c>
      <c r="M307" s="2" t="str">
        <f>HYPERLINK("https://files.afu.se/Downloads/Transcripts/OBDM%20(Mike%20and%20Joe)/2016 07 12 - OBDM VIDEOS - The Dogman Sightings   OBDM Podcast_Ntsa8ZiutyQ - transcript (automated).pdf","Transcript Link")</f>
        <v>Transcript Link</v>
      </c>
    </row>
    <row r="308" ht="180" spans="1:13">
      <c r="A308" s="1" t="s">
        <v>1517</v>
      </c>
      <c r="B308" s="1" t="s">
        <v>13</v>
      </c>
      <c r="C308" s="4" t="s">
        <v>1522</v>
      </c>
      <c r="D308" s="1" t="s">
        <v>1523</v>
      </c>
      <c r="E308" s="1" t="s">
        <v>1524</v>
      </c>
      <c r="F308" s="4" t="s">
        <v>17</v>
      </c>
      <c r="G308" s="1" t="s">
        <v>18</v>
      </c>
      <c r="H308" s="1" t="s">
        <v>19</v>
      </c>
      <c r="I308" s="1" t="s">
        <v>20</v>
      </c>
      <c r="J308" s="1" t="s">
        <v>1525</v>
      </c>
      <c r="K308" s="1" t="s">
        <v>22</v>
      </c>
      <c r="L308" s="1" t="str">
        <f>HYPERLINK("https://files.afu.se/Downloads/Transcripts/OBDM%20(Mike%20and%20Joe)/2016 07 12 - OBDM VIDEOS - To Dreadwood   Project Zomboid Multiplayer   part 8_D6xnrY9qwdM - transcript (automated).pdf","Transcript Link")</f>
        <v>Transcript Link</v>
      </c>
      <c r="M308" s="2" t="str">
        <f>HYPERLINK("https://files.afu.se/Downloads/Transcripts/OBDM%20(Mike%20and%20Joe)/2016 07 12 - OBDM VIDEOS - To Dreadwood   Project Zomboid Multiplayer   part 8_D6xnrY9qwdM - transcript (automated).pdf","Transcript Link")</f>
        <v>Transcript Link</v>
      </c>
    </row>
    <row r="309" ht="180" spans="1:13">
      <c r="A309" s="1" t="s">
        <v>1526</v>
      </c>
      <c r="B309" s="1" t="s">
        <v>13</v>
      </c>
      <c r="C309" s="4" t="s">
        <v>1527</v>
      </c>
      <c r="D309" s="1" t="s">
        <v>1528</v>
      </c>
      <c r="E309" s="1" t="s">
        <v>1529</v>
      </c>
      <c r="F309" s="4" t="s">
        <v>17</v>
      </c>
      <c r="G309" s="1" t="s">
        <v>18</v>
      </c>
      <c r="H309" s="1" t="s">
        <v>19</v>
      </c>
      <c r="I309" s="1" t="s">
        <v>20</v>
      </c>
      <c r="J309" s="1" t="s">
        <v>1530</v>
      </c>
      <c r="K309" s="1" t="s">
        <v>22</v>
      </c>
      <c r="L309" s="1" t="str">
        <f>HYPERLINK("https://files.afu.se/Downloads/Transcripts/OBDM%20(Mike%20and%20Joe)/2016 07 10 - OBDM VIDEOS - Clinton Email, Lightning Penis and More   News Attack   OBDM Podcast_JkeCxURKDAE - transcript (automated).pdf","Transcript Link")</f>
        <v>Transcript Link</v>
      </c>
      <c r="M309" s="2" t="str">
        <f>HYPERLINK("https://files.afu.se/Downloads/Transcripts/OBDM%20(Mike%20and%20Joe)/2016 07 10 - OBDM VIDEOS - Clinton Email, Lightning Penis and More   News Attack   OBDM Podcast_JkeCxURKDAE - transcript (automated).pdf","Transcript Link")</f>
        <v>Transcript Link</v>
      </c>
    </row>
    <row r="310" ht="195" spans="1:13">
      <c r="A310" s="1" t="s">
        <v>1531</v>
      </c>
      <c r="B310" s="1" t="s">
        <v>13</v>
      </c>
      <c r="C310" s="4" t="s">
        <v>1532</v>
      </c>
      <c r="D310" s="1" t="s">
        <v>1533</v>
      </c>
      <c r="E310" s="1" t="s">
        <v>1534</v>
      </c>
      <c r="F310" s="4" t="s">
        <v>17</v>
      </c>
      <c r="G310" s="1" t="s">
        <v>18</v>
      </c>
      <c r="H310" s="1" t="s">
        <v>19</v>
      </c>
      <c r="I310" s="1" t="s">
        <v>20</v>
      </c>
      <c r="J310" s="1" t="s">
        <v>1535</v>
      </c>
      <c r="K310" s="1" t="s">
        <v>22</v>
      </c>
      <c r="L310" s="1" t="str">
        <f>HYPERLINK("https://files.afu.se/Downloads/Transcripts/OBDM%20(Mike%20and%20Joe)/2016 07 09 - OBDM VIDEOS - Free Failing — OPEC 05 — Project Zomboid_w38Xy5WbG70 - transcript (automated).pdf","Transcript Link")</f>
        <v>Transcript Link</v>
      </c>
      <c r="M310" s="2" t="str">
        <f>HYPERLINK("https://files.afu.se/Downloads/Transcripts/OBDM%20(Mike%20and%20Joe)/2016 07 09 - OBDM VIDEOS - Free Failing — OPEC 05 — Project Zomboid_w38Xy5WbG70 - transcript (automated).pdf","Transcript Link")</f>
        <v>Transcript Link</v>
      </c>
    </row>
    <row r="311" ht="180" spans="1:13">
      <c r="A311" s="1" t="s">
        <v>1536</v>
      </c>
      <c r="B311" s="1" t="s">
        <v>13</v>
      </c>
      <c r="C311" s="4" t="s">
        <v>1537</v>
      </c>
      <c r="D311" s="1" t="s">
        <v>1538</v>
      </c>
      <c r="E311" s="1" t="s">
        <v>1539</v>
      </c>
      <c r="F311" s="4" t="s">
        <v>17</v>
      </c>
      <c r="G311" s="1" t="s">
        <v>18</v>
      </c>
      <c r="H311" s="1" t="s">
        <v>19</v>
      </c>
      <c r="I311" s="1" t="s">
        <v>20</v>
      </c>
      <c r="J311" s="1" t="s">
        <v>1540</v>
      </c>
      <c r="K311" s="1" t="s">
        <v>22</v>
      </c>
      <c r="L311" s="1" t="str">
        <f>HYPERLINK("https://files.afu.se/Downloads/Transcripts/OBDM%20(Mike%20and%20Joe)/2016 07 06 - OBDM VIDEOS - Trial by Fire — OPEC 04 — Project Zomboid_QqQWO8arkSc - transcript (automated).pdf","Transcript Link")</f>
        <v>Transcript Link</v>
      </c>
      <c r="M311" s="2" t="str">
        <f>HYPERLINK("https://files.afu.se/Downloads/Transcripts/OBDM%20(Mike%20and%20Joe)/2016 07 06 - OBDM VIDEOS - Trial by Fire — OPEC 04 — Project Zomboid_QqQWO8arkSc - transcript (automated).pdf","Transcript Link")</f>
        <v>Transcript Link</v>
      </c>
    </row>
    <row r="312" ht="180" spans="1:13">
      <c r="A312" s="1" t="s">
        <v>1536</v>
      </c>
      <c r="B312" s="1" t="s">
        <v>13</v>
      </c>
      <c r="C312" s="4" t="s">
        <v>1541</v>
      </c>
      <c r="D312" s="1" t="s">
        <v>1542</v>
      </c>
      <c r="E312" s="1" t="s">
        <v>1543</v>
      </c>
      <c r="F312" s="4" t="s">
        <v>17</v>
      </c>
      <c r="G312" s="1" t="s">
        <v>18</v>
      </c>
      <c r="H312" s="1" t="s">
        <v>19</v>
      </c>
      <c r="I312" s="1" t="s">
        <v>20</v>
      </c>
      <c r="J312" s="1" t="s">
        <v>1544</v>
      </c>
      <c r="K312" s="1" t="s">
        <v>22</v>
      </c>
      <c r="L312" s="1" t="str">
        <f>HYPERLINK("https://files.afu.se/Downloads/Transcripts/OBDM%20(Mike%20and%20Joe)/2016 07 06 - OBDM VIDEOS - Rendlesham Forest UFO — Alien or Time Traveler    OBDM Podcast_6WsIaLg_aYw - transcript (automated).pdf","Transcript Link")</f>
        <v>Transcript Link</v>
      </c>
      <c r="M312" s="2" t="str">
        <f>HYPERLINK("https://files.afu.se/Downloads/Transcripts/OBDM%20(Mike%20and%20Joe)/2016 07 06 - OBDM VIDEOS - Rendlesham Forest UFO — Alien or Time Traveler    OBDM Podcast_6WsIaLg_aYw - transcript (automated).pdf","Transcript Link")</f>
        <v>Transcript Link</v>
      </c>
    </row>
    <row r="313" ht="180" spans="1:13">
      <c r="A313" s="1" t="s">
        <v>1545</v>
      </c>
      <c r="B313" s="1" t="s">
        <v>13</v>
      </c>
      <c r="C313" s="4" t="s">
        <v>1546</v>
      </c>
      <c r="D313" s="1" t="s">
        <v>1547</v>
      </c>
      <c r="E313" s="1" t="s">
        <v>1548</v>
      </c>
      <c r="F313" s="4" t="s">
        <v>17</v>
      </c>
      <c r="G313" s="1" t="s">
        <v>18</v>
      </c>
      <c r="H313" s="1" t="s">
        <v>19</v>
      </c>
      <c r="I313" s="1" t="s">
        <v>20</v>
      </c>
      <c r="J313" s="1" t="s">
        <v>1549</v>
      </c>
      <c r="K313" s="1" t="s">
        <v>22</v>
      </c>
      <c r="L313" s="1" t="str">
        <f>HYPERLINK("https://files.afu.se/Downloads/Transcripts/OBDM%20(Mike%20and%20Joe)/2016 07 04 - OBDM VIDEOS - Kentucky Spoon Fight — OPEC 03 — Project Zomboid_mk8KluskUMw - transcript (automated).pdf","Transcript Link")</f>
        <v>Transcript Link</v>
      </c>
      <c r="M313" s="2" t="str">
        <f>HYPERLINK("https://files.afu.se/Downloads/Transcripts/OBDM%20(Mike%20and%20Joe)/2016 07 04 - OBDM VIDEOS - Kentucky Spoon Fight — OPEC 03 — Project Zomboid_mk8KluskUMw - transcript (automated).pdf","Transcript Link")</f>
        <v>Transcript Link</v>
      </c>
    </row>
    <row r="314" ht="165" spans="1:13">
      <c r="A314" s="1" t="s">
        <v>1550</v>
      </c>
      <c r="B314" s="1" t="s">
        <v>13</v>
      </c>
      <c r="C314" s="4" t="s">
        <v>1551</v>
      </c>
      <c r="D314" s="1" t="s">
        <v>1552</v>
      </c>
      <c r="E314" s="1" t="s">
        <v>1553</v>
      </c>
      <c r="F314" s="4" t="s">
        <v>17</v>
      </c>
      <c r="G314" s="1" t="s">
        <v>18</v>
      </c>
      <c r="H314" s="1" t="s">
        <v>19</v>
      </c>
      <c r="I314" s="1" t="s">
        <v>20</v>
      </c>
      <c r="J314" s="1" t="s">
        <v>1554</v>
      </c>
      <c r="K314" s="1" t="s">
        <v>22</v>
      </c>
      <c r="L314" s="1" t="str">
        <f>HYPERLINK("https://files.afu.se/Downloads/Transcripts/OBDM%20(Mike%20and%20Joe)/2016 06 30 - OBDM VIDEOS - Bounty Hunters  — OPEC 02  — Project Zomboid_0FBSH5GJCdU - transcript (automated).pdf","Transcript Link")</f>
        <v>Transcript Link</v>
      </c>
      <c r="M314" s="2" t="str">
        <f>HYPERLINK("https://files.afu.se/Downloads/Transcripts/OBDM%20(Mike%20and%20Joe)/2016 06 30 - OBDM VIDEOS - Bounty Hunters  — OPEC 02  — Project Zomboid_0FBSH5GJCdU - transcript (automated).pdf","Transcript Link")</f>
        <v>Transcript Link</v>
      </c>
    </row>
    <row r="315" ht="225" spans="1:13">
      <c r="A315" s="1" t="s">
        <v>1555</v>
      </c>
      <c r="B315" s="1" t="s">
        <v>13</v>
      </c>
      <c r="C315" s="4" t="s">
        <v>1556</v>
      </c>
      <c r="D315" s="1" t="s">
        <v>1557</v>
      </c>
      <c r="E315" s="1" t="s">
        <v>1558</v>
      </c>
      <c r="F315" s="4" t="s">
        <v>17</v>
      </c>
      <c r="G315" s="1" t="s">
        <v>18</v>
      </c>
      <c r="H315" s="1" t="s">
        <v>19</v>
      </c>
      <c r="I315" s="1" t="s">
        <v>20</v>
      </c>
      <c r="J315" s="1" t="s">
        <v>1559</v>
      </c>
      <c r="K315" s="1" t="s">
        <v>22</v>
      </c>
      <c r="L315" s="1" t="str">
        <f>HYPERLINK("https://files.afu.se/Downloads/Transcripts/OBDM%20(Mike%20and%20Joe)/2016 06 27 - OBDM VIDEOS - New Recruits — OPEC 01 — Project Zomboid_h1EI57dYDN8 - transcript (automated).pdf","Transcript Link")</f>
        <v>Transcript Link</v>
      </c>
      <c r="M315" s="2" t="str">
        <f>HYPERLINK("https://files.afu.se/Downloads/Transcripts/OBDM%20(Mike%20and%20Joe)/2016 06 27 - OBDM VIDEOS - New Recruits — OPEC 01 — Project Zomboid_h1EI57dYDN8 - transcript (automated).pdf","Transcript Link")</f>
        <v>Transcript Link</v>
      </c>
    </row>
    <row r="316" ht="210" spans="1:13">
      <c r="A316" s="1" t="s">
        <v>1560</v>
      </c>
      <c r="B316" s="1" t="s">
        <v>13</v>
      </c>
      <c r="C316" s="4" t="s">
        <v>1561</v>
      </c>
      <c r="D316" s="1" t="s">
        <v>1562</v>
      </c>
      <c r="E316" s="1" t="s">
        <v>1563</v>
      </c>
      <c r="F316" s="4" t="s">
        <v>17</v>
      </c>
      <c r="G316" s="1" t="s">
        <v>18</v>
      </c>
      <c r="H316" s="1" t="s">
        <v>19</v>
      </c>
      <c r="I316" s="1" t="s">
        <v>20</v>
      </c>
      <c r="J316" s="1" t="s">
        <v>1564</v>
      </c>
      <c r="K316" s="1" t="s">
        <v>22</v>
      </c>
      <c r="L316" s="1" t="str">
        <f>HYPERLINK("https://files.afu.se/Downloads/Transcripts/OBDM%20(Mike%20and%20Joe)/2016 06 25 - OBDM VIDEOS - The Flatwoods Monster   OBDM Podcast_2eZ1Lg3Sq6U - transcript (automated).pdf","Transcript Link")</f>
        <v>Transcript Link</v>
      </c>
      <c r="M316" s="2" t="str">
        <f>HYPERLINK("https://files.afu.se/Downloads/Transcripts/OBDM%20(Mike%20and%20Joe)/2016 06 25 - OBDM VIDEOS - The Flatwoods Monster   OBDM Podcast_2eZ1Lg3Sq6U - transcript (automated).pdf","Transcript Link")</f>
        <v>Transcript Link</v>
      </c>
    </row>
    <row r="317" ht="375" spans="1:13">
      <c r="A317" s="1" t="s">
        <v>1565</v>
      </c>
      <c r="B317" s="1" t="s">
        <v>13</v>
      </c>
      <c r="C317" s="4" t="s">
        <v>1566</v>
      </c>
      <c r="D317" s="1" t="s">
        <v>1567</v>
      </c>
      <c r="E317" s="1" t="s">
        <v>1568</v>
      </c>
      <c r="F317" s="4" t="s">
        <v>17</v>
      </c>
      <c r="G317" s="1" t="s">
        <v>18</v>
      </c>
      <c r="H317" s="1" t="s">
        <v>19</v>
      </c>
      <c r="I317" s="1" t="s">
        <v>20</v>
      </c>
      <c r="J317" s="1" t="s">
        <v>1569</v>
      </c>
      <c r="K317" s="1" t="s">
        <v>22</v>
      </c>
      <c r="L317" s="1" t="str">
        <f>HYPERLINK("https://files.afu.se/Downloads/Transcripts/OBDM%20(Mike%20and%20Joe)/2016 06 24 - OBDM VIDEOS - Death Rattle  Project Zomboid Multiplayer   part 7_IFvYzx1sTKU - transcript (automated).pdf","Transcript Link")</f>
        <v>Transcript Link</v>
      </c>
      <c r="M317" s="2" t="str">
        <f>HYPERLINK("https://files.afu.se/Downloads/Transcripts/OBDM%20(Mike%20and%20Joe)/2016 06 24 - OBDM VIDEOS - Death Rattle  Project Zomboid Multiplayer   part 7_IFvYzx1sTKU - transcript (automated).pdf","Transcript Link")</f>
        <v>Transcript Link</v>
      </c>
    </row>
    <row r="318" ht="255" spans="1:13">
      <c r="A318" s="1" t="s">
        <v>1570</v>
      </c>
      <c r="B318" s="1" t="s">
        <v>13</v>
      </c>
      <c r="C318" s="4" t="s">
        <v>1571</v>
      </c>
      <c r="D318" s="1" t="s">
        <v>1572</v>
      </c>
      <c r="E318" s="1" t="s">
        <v>1573</v>
      </c>
      <c r="F318" s="4" t="s">
        <v>17</v>
      </c>
      <c r="G318" s="1" t="s">
        <v>18</v>
      </c>
      <c r="H318" s="1" t="s">
        <v>19</v>
      </c>
      <c r="I318" s="1" t="s">
        <v>20</v>
      </c>
      <c r="J318" s="1" t="s">
        <v>1574</v>
      </c>
      <c r="K318" s="1" t="s">
        <v>22</v>
      </c>
      <c r="L318" s="1" t="str">
        <f>HYPERLINK("https://files.afu.se/Downloads/Transcripts/OBDM%20(Mike%20and%20Joe)/2016 06 23 - OBDM VIDEOS - OPEC is Recruiting   Project Zomboid   Redboid_IkYzzo5_CKM - transcript (automated).pdf","Transcript Link")</f>
        <v>Transcript Link</v>
      </c>
      <c r="M318" s="2" t="str">
        <f>HYPERLINK("https://files.afu.se/Downloads/Transcripts/OBDM%20(Mike%20and%20Joe)/2016 06 23 - OBDM VIDEOS - OPEC is Recruiting   Project Zomboid   Redboid_IkYzzo5_CKM - transcript (automated).pdf","Transcript Link")</f>
        <v>Transcript Link</v>
      </c>
    </row>
    <row r="319" ht="360" spans="1:13">
      <c r="A319" s="1" t="s">
        <v>1575</v>
      </c>
      <c r="B319" s="1" t="s">
        <v>13</v>
      </c>
      <c r="C319" s="4" t="s">
        <v>1576</v>
      </c>
      <c r="D319" s="1" t="s">
        <v>1577</v>
      </c>
      <c r="E319" s="1" t="s">
        <v>1578</v>
      </c>
      <c r="F319" s="4" t="s">
        <v>17</v>
      </c>
      <c r="G319" s="1" t="s">
        <v>18</v>
      </c>
      <c r="H319" s="1" t="s">
        <v>19</v>
      </c>
      <c r="I319" s="1" t="s">
        <v>20</v>
      </c>
      <c r="J319" s="1" t="s">
        <v>1579</v>
      </c>
      <c r="K319" s="1" t="s">
        <v>22</v>
      </c>
      <c r="L319" s="1" t="str">
        <f>HYPERLINK("https://files.afu.se/Downloads/Transcripts/OBDM%20(Mike%20and%20Joe)/2016 06 22 - OBDM VIDEOS - Taxi Driver   Project Zomboid Multiplayer   part 6_5Yr6kke1F4c - transcript (automated).pdf","Transcript Link")</f>
        <v>Transcript Link</v>
      </c>
      <c r="M319" s="2" t="str">
        <f>HYPERLINK("https://files.afu.se/Downloads/Transcripts/OBDM%20(Mike%20and%20Joe)/2016 06 22 - OBDM VIDEOS - Taxi Driver   Project Zomboid Multiplayer   part 6_5Yr6kke1F4c - transcript (automated).pdf","Transcript Link")</f>
        <v>Transcript Link</v>
      </c>
    </row>
    <row r="320" ht="180" spans="1:13">
      <c r="A320" s="1" t="s">
        <v>1580</v>
      </c>
      <c r="B320" s="1" t="s">
        <v>13</v>
      </c>
      <c r="C320" s="4" t="s">
        <v>1581</v>
      </c>
      <c r="D320" s="1" t="s">
        <v>1582</v>
      </c>
      <c r="E320" s="1" t="s">
        <v>1583</v>
      </c>
      <c r="F320" s="4" t="s">
        <v>17</v>
      </c>
      <c r="G320" s="1" t="s">
        <v>18</v>
      </c>
      <c r="H320" s="1" t="s">
        <v>19</v>
      </c>
      <c r="I320" s="1" t="s">
        <v>20</v>
      </c>
      <c r="J320" s="1" t="s">
        <v>1584</v>
      </c>
      <c r="K320" s="1" t="s">
        <v>22</v>
      </c>
      <c r="L320" s="1" t="str">
        <f>HYPERLINK("https://files.afu.se/Downloads/Transcripts/OBDM%20(Mike%20and%20Joe)/2016 06 21 - OBDM VIDEOS - Back to Redboid   Project Zomboid Multiplayer_4pb4-1iu5Vk - transcript (automated).pdf","Transcript Link")</f>
        <v>Transcript Link</v>
      </c>
      <c r="M320" s="2" t="str">
        <f>HYPERLINK("https://files.afu.se/Downloads/Transcripts/OBDM%20(Mike%20and%20Joe)/2016 06 21 - OBDM VIDEOS - Back to Redboid   Project Zomboid Multiplayer_4pb4-1iu5Vk - transcript (automated).pdf","Transcript Link")</f>
        <v>Transcript Link</v>
      </c>
    </row>
    <row r="321" ht="195" spans="1:13">
      <c r="A321" s="1" t="s">
        <v>1585</v>
      </c>
      <c r="B321" s="1" t="s">
        <v>13</v>
      </c>
      <c r="C321" s="4" t="s">
        <v>1586</v>
      </c>
      <c r="D321" s="1" t="s">
        <v>1587</v>
      </c>
      <c r="E321" s="1" t="s">
        <v>1588</v>
      </c>
      <c r="F321" s="4" t="s">
        <v>17</v>
      </c>
      <c r="G321" s="1" t="s">
        <v>18</v>
      </c>
      <c r="H321" s="1" t="s">
        <v>19</v>
      </c>
      <c r="I321" s="1" t="s">
        <v>20</v>
      </c>
      <c r="J321" s="1" t="s">
        <v>1589</v>
      </c>
      <c r="K321" s="1" t="s">
        <v>22</v>
      </c>
      <c r="L321" s="1" t="str">
        <f>HYPERLINK("https://files.afu.se/Downloads/Transcripts/OBDM%20(Mike%20and%20Joe)/2016 06 15 - OBDM VIDEOS - Missing 411   Theories &amp; Conjecture - part 2   OBDM Podcast_TMsij86r9is - transcript (automated).pdf","Transcript Link")</f>
        <v>Transcript Link</v>
      </c>
      <c r="M321" s="2" t="str">
        <f>HYPERLINK("https://files.afu.se/Downloads/Transcripts/OBDM%20(Mike%20and%20Joe)/2016 06 15 - OBDM VIDEOS - Missing 411   Theories &amp; Conjecture - part 2   OBDM Podcast_TMsij86r9is - transcript (automated).pdf","Transcript Link")</f>
        <v>Transcript Link</v>
      </c>
    </row>
    <row r="322" ht="255" spans="1:13">
      <c r="A322" s="1" t="s">
        <v>1590</v>
      </c>
      <c r="B322" s="1" t="s">
        <v>13</v>
      </c>
      <c r="C322" s="4" t="s">
        <v>1591</v>
      </c>
      <c r="D322" s="1" t="s">
        <v>1592</v>
      </c>
      <c r="E322" s="1" t="s">
        <v>1593</v>
      </c>
      <c r="F322" s="4" t="s">
        <v>17</v>
      </c>
      <c r="G322" s="1" t="s">
        <v>18</v>
      </c>
      <c r="H322" s="1" t="s">
        <v>19</v>
      </c>
      <c r="I322" s="1" t="s">
        <v>20</v>
      </c>
      <c r="J322" s="1" t="s">
        <v>1594</v>
      </c>
      <c r="K322" s="1" t="s">
        <v>22</v>
      </c>
      <c r="L322" s="1" t="str">
        <f>HYPERLINK("https://files.afu.se/Downloads/Transcripts/OBDM%20(Mike%20and%20Joe)/2016 06 11 - OBDM VIDEOS - SM7B vs SM58 comparison   part 2_0x9dpJTWAMw - transcript (automated).pdf","Transcript Link")</f>
        <v>Transcript Link</v>
      </c>
      <c r="M322" s="2" t="str">
        <f>HYPERLINK("https://files.afu.se/Downloads/Transcripts/OBDM%20(Mike%20and%20Joe)/2016 06 11 - OBDM VIDEOS - SM7B vs SM58 comparison   part 2_0x9dpJTWAMw - transcript (automated).pdf","Transcript Link")</f>
        <v>Transcript Link</v>
      </c>
    </row>
    <row r="323" ht="240" spans="1:13">
      <c r="A323" s="1" t="s">
        <v>1590</v>
      </c>
      <c r="B323" s="1" t="s">
        <v>13</v>
      </c>
      <c r="C323" s="4" t="s">
        <v>1595</v>
      </c>
      <c r="D323" s="1" t="s">
        <v>1596</v>
      </c>
      <c r="E323" s="1" t="s">
        <v>1597</v>
      </c>
      <c r="F323" s="4" t="s">
        <v>17</v>
      </c>
      <c r="G323" s="1" t="s">
        <v>18</v>
      </c>
      <c r="H323" s="1" t="s">
        <v>19</v>
      </c>
      <c r="I323" s="1" t="s">
        <v>20</v>
      </c>
      <c r="J323" s="1" t="s">
        <v>1598</v>
      </c>
      <c r="K323" s="1" t="s">
        <v>22</v>
      </c>
      <c r="L323" s="1" t="str">
        <f>HYPERLINK("https://files.afu.se/Downloads/Transcripts/OBDM%20(Mike%20and%20Joe)/2016 06 11 - OBDM VIDEOS - The Mothman   Monster of the Week_LOgialVCWdo - transcript (automated).pdf","Transcript Link")</f>
        <v>Transcript Link</v>
      </c>
      <c r="M323" s="2" t="str">
        <f>HYPERLINK("https://files.afu.se/Downloads/Transcripts/OBDM%20(Mike%20and%20Joe)/2016 06 11 - OBDM VIDEOS - The Mothman   Monster of the Week_LOgialVCWdo - transcript (automated).pdf","Transcript Link")</f>
        <v>Transcript Link</v>
      </c>
    </row>
    <row r="324" ht="285" spans="1:13">
      <c r="A324" s="1" t="s">
        <v>1599</v>
      </c>
      <c r="B324" s="1" t="s">
        <v>13</v>
      </c>
      <c r="C324" s="4" t="s">
        <v>1600</v>
      </c>
      <c r="D324" s="1" t="s">
        <v>1601</v>
      </c>
      <c r="E324" s="1" t="s">
        <v>1602</v>
      </c>
      <c r="F324" s="4" t="s">
        <v>17</v>
      </c>
      <c r="G324" s="1" t="s">
        <v>18</v>
      </c>
      <c r="H324" s="1" t="s">
        <v>19</v>
      </c>
      <c r="I324" s="1" t="s">
        <v>20</v>
      </c>
      <c r="J324" s="1" t="s">
        <v>1603</v>
      </c>
      <c r="K324" s="1" t="s">
        <v>22</v>
      </c>
      <c r="L324" s="1" t="str">
        <f>HYPERLINK("https://files.afu.se/Downloads/Transcripts/OBDM%20(Mike%20and%20Joe)/2016 06 07 - OBDM VIDEOS - Podcast, Gaming Set Up   Noisegates, they are important_4EqYdcsQk04 - transcript (automated).pdf","Transcript Link")</f>
        <v>Transcript Link</v>
      </c>
      <c r="M324" s="2" t="str">
        <f>HYPERLINK("https://files.afu.se/Downloads/Transcripts/OBDM%20(Mike%20and%20Joe)/2016 06 07 - OBDM VIDEOS - Podcast, Gaming Set Up   Noisegates, they are important_4EqYdcsQk04 - transcript (automated).pdf","Transcript Link")</f>
        <v>Transcript Link</v>
      </c>
    </row>
    <row r="325" ht="180" spans="1:13">
      <c r="A325" s="1" t="s">
        <v>1599</v>
      </c>
      <c r="B325" s="1" t="s">
        <v>13</v>
      </c>
      <c r="C325" s="4" t="s">
        <v>1604</v>
      </c>
      <c r="D325" s="1" t="s">
        <v>1605</v>
      </c>
      <c r="E325" s="1" t="s">
        <v>1606</v>
      </c>
      <c r="F325" s="4" t="s">
        <v>17</v>
      </c>
      <c r="G325" s="1" t="s">
        <v>18</v>
      </c>
      <c r="H325" s="1" t="s">
        <v>19</v>
      </c>
      <c r="I325" s="1" t="s">
        <v>20</v>
      </c>
      <c r="J325" s="1" t="s">
        <v>1607</v>
      </c>
      <c r="K325" s="1" t="s">
        <v>22</v>
      </c>
      <c r="L325" s="1" t="str">
        <f>HYPERLINK("https://files.afu.se/Downloads/Transcripts/OBDM%20(Mike%20and%20Joe)/2016 06 07 - OBDM VIDEOS - Bravery in Project Zomboid_6IigV1pxKyM - transcript (automated).pdf","Transcript Link")</f>
        <v>Transcript Link</v>
      </c>
      <c r="M325" s="2" t="str">
        <f>HYPERLINK("https://files.afu.se/Downloads/Transcripts/OBDM%20(Mike%20and%20Joe)/2016 06 07 - OBDM VIDEOS - Bravery in Project Zomboid_6IigV1pxKyM - transcript (automated).pdf","Transcript Link")</f>
        <v>Transcript Link</v>
      </c>
    </row>
    <row r="326" ht="240" spans="1:13">
      <c r="A326" s="1" t="s">
        <v>1608</v>
      </c>
      <c r="B326" s="1" t="s">
        <v>13</v>
      </c>
      <c r="C326" s="4" t="s">
        <v>1609</v>
      </c>
      <c r="D326" s="1" t="s">
        <v>1610</v>
      </c>
      <c r="E326" s="1" t="s">
        <v>1611</v>
      </c>
      <c r="F326" s="4" t="s">
        <v>17</v>
      </c>
      <c r="G326" s="1" t="s">
        <v>18</v>
      </c>
      <c r="H326" s="1" t="s">
        <v>19</v>
      </c>
      <c r="I326" s="1" t="s">
        <v>20</v>
      </c>
      <c r="J326" s="1" t="s">
        <v>1612</v>
      </c>
      <c r="K326" s="1" t="s">
        <v>22</v>
      </c>
      <c r="L326" s="1" t="str">
        <f>HYPERLINK("https://files.afu.se/Downloads/Transcripts/OBDM%20(Mike%20and%20Joe)/2016 06 05 - OBDM VIDEOS - Missing 411   Submit your theories_EI318x0fFXk - transcript (automated).pdf","Transcript Link")</f>
        <v>Transcript Link</v>
      </c>
      <c r="M326" s="2" t="str">
        <f>HYPERLINK("https://files.afu.se/Downloads/Transcripts/OBDM%20(Mike%20and%20Joe)/2016 06 05 - OBDM VIDEOS - Missing 411   Submit your theories_EI318x0fFXk - transcript (automated).pdf","Transcript Link")</f>
        <v>Transcript Link</v>
      </c>
    </row>
    <row r="327" ht="240" spans="1:13">
      <c r="A327" s="1" t="s">
        <v>1608</v>
      </c>
      <c r="B327" s="1" t="s">
        <v>13</v>
      </c>
      <c r="C327" s="4" t="s">
        <v>1613</v>
      </c>
      <c r="D327" s="1" t="s">
        <v>1614</v>
      </c>
      <c r="E327" s="1" t="s">
        <v>1615</v>
      </c>
      <c r="F327" s="4" t="s">
        <v>17</v>
      </c>
      <c r="G327" s="1" t="s">
        <v>18</v>
      </c>
      <c r="H327" s="1" t="s">
        <v>19</v>
      </c>
      <c r="I327" s="1" t="s">
        <v>20</v>
      </c>
      <c r="J327" s="1" t="s">
        <v>1616</v>
      </c>
      <c r="K327" s="1" t="s">
        <v>22</v>
      </c>
      <c r="L327" s="1" t="str">
        <f>HYPERLINK("https://files.afu.se/Downloads/Transcripts/OBDM%20(Mike%20and%20Joe)/2016 06 05 - OBDM VIDEOS - Mel's Hole, an overview   OBDM Podcast pt 2_cihs5nQfa58 - transcript (automated).pdf","Transcript Link")</f>
        <v>Transcript Link</v>
      </c>
      <c r="M327" s="2" t="str">
        <f>HYPERLINK("https://files.afu.se/Downloads/Transcripts/OBDM%20(Mike%20and%20Joe)/2016 06 05 - OBDM VIDEOS - Mel's Hole, an overview   OBDM Podcast pt 2_cihs5nQfa58 - transcript (automated).pdf","Transcript Link")</f>
        <v>Transcript Link</v>
      </c>
    </row>
    <row r="328" ht="180" spans="1:13">
      <c r="A328" s="1" t="s">
        <v>1617</v>
      </c>
      <c r="B328" s="1" t="s">
        <v>13</v>
      </c>
      <c r="C328" s="4" t="s">
        <v>1618</v>
      </c>
      <c r="D328" s="1" t="s">
        <v>1619</v>
      </c>
      <c r="E328" s="1" t="s">
        <v>1620</v>
      </c>
      <c r="F328" s="4" t="s">
        <v>17</v>
      </c>
      <c r="G328" s="1" t="s">
        <v>18</v>
      </c>
      <c r="H328" s="1" t="s">
        <v>19</v>
      </c>
      <c r="I328" s="1" t="s">
        <v>20</v>
      </c>
      <c r="J328" s="1" t="s">
        <v>1621</v>
      </c>
      <c r="K328" s="1" t="s">
        <v>22</v>
      </c>
      <c r="L328" s="1" t="str">
        <f>HYPERLINK("https://files.afu.se/Downloads/Transcripts/OBDM%20(Mike%20and%20Joe)/2016 06 01 - OBDM VIDEOS - Lost and Hungry   City Life RPG   Ep 1_fJufshLI9pw - transcript (automated).pdf","Transcript Link")</f>
        <v>Transcript Link</v>
      </c>
      <c r="M328" s="2" t="str">
        <f>HYPERLINK("https://files.afu.se/Downloads/Transcripts/OBDM%20(Mike%20and%20Joe)/2016 06 01 - OBDM VIDEOS - Lost and Hungry   City Life RPG   Ep 1_fJufshLI9pw - transcript (automated).pdf","Transcript Link")</f>
        <v>Transcript Link</v>
      </c>
    </row>
    <row r="329" ht="240" spans="1:13">
      <c r="A329" s="1" t="s">
        <v>1622</v>
      </c>
      <c r="B329" s="1" t="s">
        <v>13</v>
      </c>
      <c r="C329" s="4" t="s">
        <v>1623</v>
      </c>
      <c r="D329" s="1" t="s">
        <v>1624</v>
      </c>
      <c r="E329" s="1" t="s">
        <v>1615</v>
      </c>
      <c r="F329" s="4" t="s">
        <v>17</v>
      </c>
      <c r="G329" s="1" t="s">
        <v>18</v>
      </c>
      <c r="H329" s="1" t="s">
        <v>19</v>
      </c>
      <c r="I329" s="1" t="s">
        <v>20</v>
      </c>
      <c r="J329" s="1" t="s">
        <v>1625</v>
      </c>
      <c r="K329" s="1" t="s">
        <v>22</v>
      </c>
      <c r="L329" s="1" t="str">
        <f>HYPERLINK("https://files.afu.se/Downloads/Transcripts/OBDM%20(Mike%20and%20Joe)/2016 05 28 - OBDM VIDEOS - Mel's Hole, an overview   OBDM Podcast pt 1_WVs3vz4KfkI - transcript (automated).pdf","Transcript Link")</f>
        <v>Transcript Link</v>
      </c>
      <c r="M329" s="2" t="str">
        <f>HYPERLINK("https://files.afu.se/Downloads/Transcripts/OBDM%20(Mike%20and%20Joe)/2016 05 28 - OBDM VIDEOS - Mel's Hole, an overview   OBDM Podcast pt 1_WVs3vz4KfkI - transcript (automated).pdf","Transcript Link")</f>
        <v>Transcript Link</v>
      </c>
    </row>
    <row r="330" ht="409.5" spans="1:13">
      <c r="A330" s="1" t="s">
        <v>1626</v>
      </c>
      <c r="B330" s="1" t="s">
        <v>13</v>
      </c>
      <c r="C330" s="4" t="s">
        <v>1627</v>
      </c>
      <c r="D330" s="1" t="s">
        <v>1628</v>
      </c>
      <c r="E330" s="1" t="s">
        <v>1629</v>
      </c>
      <c r="F330" s="4" t="s">
        <v>17</v>
      </c>
      <c r="G330" s="1" t="s">
        <v>18</v>
      </c>
      <c r="H330" s="1" t="s">
        <v>19</v>
      </c>
      <c r="I330" s="1" t="s">
        <v>20</v>
      </c>
      <c r="J330" s="1" t="s">
        <v>1630</v>
      </c>
      <c r="K330" s="1" t="s">
        <v>22</v>
      </c>
      <c r="L330" s="1" t="str">
        <f>HYPERLINK("https://files.afu.se/Downloads/Transcripts/OBDM%20(Mike%20and%20Joe)/2016 05 24 - OBDM VIDEOS - Graphic Design   Tips and Tricks for working in the industry_rOVZ2a2O_NI - transcript (automated).pdf","Transcript Link")</f>
        <v>Transcript Link</v>
      </c>
      <c r="M330" s="2" t="str">
        <f>HYPERLINK("https://files.afu.se/Downloads/Transcripts/OBDM%20(Mike%20and%20Joe)/2016 05 24 - OBDM VIDEOS - Graphic Design   Tips and Tricks for working in the industry_rOVZ2a2O_NI - transcript (automated).pdf","Transcript Link")</f>
        <v>Transcript Link</v>
      </c>
    </row>
    <row r="331" ht="135" spans="1:13">
      <c r="A331" s="1" t="s">
        <v>1631</v>
      </c>
      <c r="B331" s="1" t="s">
        <v>13</v>
      </c>
      <c r="C331" s="4" t="s">
        <v>1632</v>
      </c>
      <c r="D331" s="1" t="s">
        <v>1633</v>
      </c>
      <c r="E331" s="1" t="s">
        <v>1634</v>
      </c>
      <c r="F331" s="4" t="s">
        <v>17</v>
      </c>
      <c r="G331" s="1" t="s">
        <v>18</v>
      </c>
      <c r="H331" s="1" t="s">
        <v>19</v>
      </c>
      <c r="I331" s="1" t="s">
        <v>20</v>
      </c>
      <c r="J331" s="1" t="s">
        <v>1635</v>
      </c>
      <c r="K331" s="1" t="s">
        <v>22</v>
      </c>
      <c r="L331" s="1" t="str">
        <f>HYPERLINK("https://files.afu.se/Downloads/Transcripts/OBDM%20(Mike%20and%20Joe)/2016 05 21 - OBDM VIDEOS - The Jersey Devil &amp; Missing 411   OBDM Podcast_qnftLGYjnyY - transcript (automated).pdf","Transcript Link")</f>
        <v>Transcript Link</v>
      </c>
      <c r="M331" s="2" t="str">
        <f>HYPERLINK("https://files.afu.se/Downloads/Transcripts/OBDM%20(Mike%20and%20Joe)/2016 05 21 - OBDM VIDEOS - The Jersey Devil &amp; Missing 411   OBDM Podcast_qnftLGYjnyY - transcript (automated).pdf","Transcript Link")</f>
        <v>Transcript Link</v>
      </c>
    </row>
    <row r="332" ht="135" spans="1:13">
      <c r="A332" s="1" t="s">
        <v>1636</v>
      </c>
      <c r="B332" s="1" t="s">
        <v>13</v>
      </c>
      <c r="C332" s="4" t="s">
        <v>1637</v>
      </c>
      <c r="D332" s="1" t="s">
        <v>1638</v>
      </c>
      <c r="E332" s="1" t="s">
        <v>1639</v>
      </c>
      <c r="F332" s="4" t="s">
        <v>17</v>
      </c>
      <c r="G332" s="1" t="s">
        <v>18</v>
      </c>
      <c r="H332" s="1" t="s">
        <v>19</v>
      </c>
      <c r="I332" s="1" t="s">
        <v>20</v>
      </c>
      <c r="J332" s="1" t="s">
        <v>1640</v>
      </c>
      <c r="K332" s="1" t="s">
        <v>22</v>
      </c>
      <c r="L332" s="1" t="str">
        <f>HYPERLINK("https://files.afu.se/Downloads/Transcripts/OBDM%20(Mike%20and%20Joe)/2016 05 16 - OBDM VIDEOS - Earthquake in Yellowstone - OBDM Podcast_OAgSP1qbcas - transcript (automated).pdf","Transcript Link")</f>
        <v>Transcript Link</v>
      </c>
      <c r="M332" s="2" t="str">
        <f>HYPERLINK("https://files.afu.se/Downloads/Transcripts/OBDM%20(Mike%20and%20Joe)/2016 05 16 - OBDM VIDEOS - Earthquake in Yellowstone - OBDM Podcast_OAgSP1qbcas - transcript (automated).pdf","Transcript Link")</f>
        <v>Transcript Link</v>
      </c>
    </row>
    <row r="333" ht="135" spans="1:13">
      <c r="A333" s="1" t="s">
        <v>1636</v>
      </c>
      <c r="B333" s="1" t="s">
        <v>13</v>
      </c>
      <c r="C333" s="4" t="s">
        <v>1641</v>
      </c>
      <c r="D333" s="1" t="s">
        <v>1642</v>
      </c>
      <c r="E333" s="1" t="s">
        <v>1643</v>
      </c>
      <c r="F333" s="4" t="s">
        <v>17</v>
      </c>
      <c r="G333" s="1" t="s">
        <v>18</v>
      </c>
      <c r="H333" s="1" t="s">
        <v>19</v>
      </c>
      <c r="I333" s="1" t="s">
        <v>20</v>
      </c>
      <c r="J333" s="1" t="s">
        <v>1644</v>
      </c>
      <c r="K333" s="1" t="s">
        <v>22</v>
      </c>
      <c r="L333" s="1" t="str">
        <f>HYPERLINK("https://files.afu.se/Downloads/Transcripts/OBDM%20(Mike%20and%20Joe)/2016 05 16 - OBDM VIDEOS - Project Zomboid Multiplayer  It's a Trap   part 5_bbvcOL-z6h8 - transcript (automated).pdf","Transcript Link")</f>
        <v>Transcript Link</v>
      </c>
      <c r="M333" s="2" t="str">
        <f>HYPERLINK("https://files.afu.se/Downloads/Transcripts/OBDM%20(Mike%20and%20Joe)/2016 05 16 - OBDM VIDEOS - Project Zomboid Multiplayer  It's a Trap   part 5_bbvcOL-z6h8 - transcript (automated).pdf","Transcript Link")</f>
        <v>Transcript Link</v>
      </c>
    </row>
    <row r="334" ht="180" spans="1:13">
      <c r="A334" s="1" t="s">
        <v>1645</v>
      </c>
      <c r="B334" s="1" t="s">
        <v>13</v>
      </c>
      <c r="C334" s="4" t="s">
        <v>1646</v>
      </c>
      <c r="D334" s="1" t="s">
        <v>1647</v>
      </c>
      <c r="E334" s="1" t="s">
        <v>1648</v>
      </c>
      <c r="F334" s="4" t="s">
        <v>17</v>
      </c>
      <c r="G334" s="1" t="s">
        <v>18</v>
      </c>
      <c r="H334" s="1" t="s">
        <v>19</v>
      </c>
      <c r="I334" s="1" t="s">
        <v>20</v>
      </c>
      <c r="J334" s="1" t="s">
        <v>1649</v>
      </c>
      <c r="K334" s="1" t="s">
        <v>22</v>
      </c>
      <c r="L334" s="1" t="str">
        <f>HYPERLINK("https://files.afu.se/Downloads/Transcripts/OBDM%20(Mike%20and%20Joe)/2016 05 13 - OBDM VIDEOS - Project Zomboid Multiplayer   Rise and Fall of Jan   part 4_ree3ThWCqxI - transcript (automated).pdf","Transcript Link")</f>
        <v>Transcript Link</v>
      </c>
      <c r="M334" s="2" t="str">
        <f>HYPERLINK("https://files.afu.se/Downloads/Transcripts/OBDM%20(Mike%20and%20Joe)/2016 05 13 - OBDM VIDEOS - Project Zomboid Multiplayer   Rise and Fall of Jan   part 4_ree3ThWCqxI - transcript (automated).pdf","Transcript Link")</f>
        <v>Transcript Link</v>
      </c>
    </row>
    <row r="335" ht="180" spans="1:13">
      <c r="A335" s="1" t="s">
        <v>1650</v>
      </c>
      <c r="B335" s="1" t="s">
        <v>13</v>
      </c>
      <c r="C335" s="4" t="s">
        <v>1651</v>
      </c>
      <c r="D335" s="1" t="s">
        <v>1652</v>
      </c>
      <c r="E335" s="1" t="s">
        <v>1653</v>
      </c>
      <c r="F335" s="4" t="s">
        <v>17</v>
      </c>
      <c r="G335" s="1" t="s">
        <v>18</v>
      </c>
      <c r="H335" s="1" t="s">
        <v>19</v>
      </c>
      <c r="I335" s="1" t="s">
        <v>20</v>
      </c>
      <c r="J335" s="1" t="s">
        <v>1654</v>
      </c>
      <c r="K335" s="1" t="s">
        <v>22</v>
      </c>
      <c r="L335" s="1" t="str">
        <f>HYPERLINK("https://files.afu.se/Downloads/Transcripts/OBDM%20(Mike%20and%20Joe)/2016 05 11 - OBDM VIDEOS - Project Zomboid Multiplayer   Sam the Butcher   part 3_htmvwpstZLE - transcript (automated).pdf","Transcript Link")</f>
        <v>Transcript Link</v>
      </c>
      <c r="M335" s="2" t="str">
        <f>HYPERLINK("https://files.afu.se/Downloads/Transcripts/OBDM%20(Mike%20and%20Joe)/2016 05 11 - OBDM VIDEOS - Project Zomboid Multiplayer   Sam the Butcher   part 3_htmvwpstZLE - transcript (automated).pdf","Transcript Link")</f>
        <v>Transcript Link</v>
      </c>
    </row>
    <row r="336" ht="195" spans="1:13">
      <c r="A336" s="1" t="s">
        <v>1655</v>
      </c>
      <c r="B336" s="1" t="s">
        <v>13</v>
      </c>
      <c r="C336" s="4" t="s">
        <v>1656</v>
      </c>
      <c r="D336" s="1" t="s">
        <v>1657</v>
      </c>
      <c r="E336" s="1" t="s">
        <v>1658</v>
      </c>
      <c r="F336" s="4" t="s">
        <v>17</v>
      </c>
      <c r="G336" s="1" t="s">
        <v>18</v>
      </c>
      <c r="H336" s="1" t="s">
        <v>19</v>
      </c>
      <c r="I336" s="1" t="s">
        <v>20</v>
      </c>
      <c r="J336" s="1" t="s">
        <v>1659</v>
      </c>
      <c r="K336" s="1" t="s">
        <v>22</v>
      </c>
      <c r="L336" s="1" t="str">
        <f>HYPERLINK("https://files.afu.se/Downloads/Transcripts/OBDM%20(Mike%20and%20Joe)/2016 05 10 - OBDM VIDEOS - ManBat   Monster of the Week   OBDM Podcast_eG1GCt7qmF8 - transcript (automated).pdf","Transcript Link")</f>
        <v>Transcript Link</v>
      </c>
      <c r="M336" s="2" t="str">
        <f>HYPERLINK("https://files.afu.se/Downloads/Transcripts/OBDM%20(Mike%20and%20Joe)/2016 05 10 - OBDM VIDEOS - ManBat   Monster of the Week   OBDM Podcast_eG1GCt7qmF8 - transcript (automated).pdf","Transcript Link")</f>
        <v>Transcript Link</v>
      </c>
    </row>
    <row r="337" ht="165" spans="1:13">
      <c r="A337" s="1" t="s">
        <v>1660</v>
      </c>
      <c r="B337" s="1" t="s">
        <v>13</v>
      </c>
      <c r="C337" s="4" t="s">
        <v>1661</v>
      </c>
      <c r="D337" s="1" t="s">
        <v>1662</v>
      </c>
      <c r="E337" s="1" t="s">
        <v>1663</v>
      </c>
      <c r="F337" s="4" t="s">
        <v>17</v>
      </c>
      <c r="G337" s="1" t="s">
        <v>18</v>
      </c>
      <c r="H337" s="1" t="s">
        <v>19</v>
      </c>
      <c r="I337" s="1" t="s">
        <v>20</v>
      </c>
      <c r="J337" s="1" t="s">
        <v>1664</v>
      </c>
      <c r="K337" s="1" t="s">
        <v>22</v>
      </c>
      <c r="L337" s="1" t="str">
        <f>HYPERLINK("https://files.afu.se/Downloads/Transcripts/OBDM%20(Mike%20and%20Joe)/2016 05 04 - OBDM VIDEOS - Project Zomboid Multiplayer   West Point Kidnap   part 2_Ymcsh7rQojE - transcript (automated).pdf","Transcript Link")</f>
        <v>Transcript Link</v>
      </c>
      <c r="M337" s="2" t="str">
        <f>HYPERLINK("https://files.afu.se/Downloads/Transcripts/OBDM%20(Mike%20and%20Joe)/2016 05 04 - OBDM VIDEOS - Project Zomboid Multiplayer   West Point Kidnap   part 2_Ymcsh7rQojE - transcript (automated).pdf","Transcript Link")</f>
        <v>Transcript Link</v>
      </c>
    </row>
    <row r="338" ht="409.5" spans="1:13">
      <c r="A338" s="1" t="s">
        <v>1665</v>
      </c>
      <c r="B338" s="1" t="s">
        <v>13</v>
      </c>
      <c r="C338" s="4" t="s">
        <v>1666</v>
      </c>
      <c r="D338" s="1" t="s">
        <v>1667</v>
      </c>
      <c r="E338" s="1" t="s">
        <v>1668</v>
      </c>
      <c r="F338" s="4" t="s">
        <v>17</v>
      </c>
      <c r="G338" s="1" t="s">
        <v>18</v>
      </c>
      <c r="H338" s="1" t="s">
        <v>19</v>
      </c>
      <c r="I338" s="1" t="s">
        <v>20</v>
      </c>
      <c r="J338" s="1" t="s">
        <v>1669</v>
      </c>
      <c r="K338" s="1" t="s">
        <v>22</v>
      </c>
      <c r="L338" s="1" t="str">
        <f>HYPERLINK("https://files.afu.se/Downloads/Transcripts/OBDM%20(Mike%20and%20Joe)/2016 04 30 - OBDM VIDEOS - Missing 411   Theories &amp; Conjecture   OBDM Podcast_K7XAbN9Jrr0 - transcript (automated).pdf","Transcript Link")</f>
        <v>Transcript Link</v>
      </c>
      <c r="M338" s="2" t="str">
        <f>HYPERLINK("https://files.afu.se/Downloads/Transcripts/OBDM%20(Mike%20and%20Joe)/2016 04 30 - OBDM VIDEOS - Missing 411   Theories &amp; Conjecture   OBDM Podcast_K7XAbN9Jrr0 - transcript (automated).pdf","Transcript Link")</f>
        <v>Transcript Link</v>
      </c>
    </row>
    <row r="339" ht="135" spans="1:13">
      <c r="A339" s="1" t="s">
        <v>1665</v>
      </c>
      <c r="B339" s="1" t="s">
        <v>13</v>
      </c>
      <c r="C339" s="4" t="s">
        <v>1670</v>
      </c>
      <c r="D339" s="1" t="s">
        <v>1671</v>
      </c>
      <c r="E339" s="1" t="s">
        <v>1672</v>
      </c>
      <c r="F339" s="4" t="s">
        <v>17</v>
      </c>
      <c r="G339" s="1" t="s">
        <v>18</v>
      </c>
      <c r="H339" s="1" t="s">
        <v>19</v>
      </c>
      <c r="I339" s="1" t="s">
        <v>20</v>
      </c>
      <c r="J339" s="1" t="s">
        <v>1673</v>
      </c>
      <c r="K339" s="1" t="s">
        <v>22</v>
      </c>
      <c r="L339" s="1" t="str">
        <f>HYPERLINK("https://files.afu.se/Downloads/Transcripts/OBDM%20(Mike%20and%20Joe)/2016 04 30 - OBDM VIDEOS - Project Zomboid Multiplayer   The Brandy Bunch   part 1_MDY8Xm3Eq2Y - transcript (automated).pdf","Transcript Link")</f>
        <v>Transcript Link</v>
      </c>
      <c r="M339" s="2" t="str">
        <f>HYPERLINK("https://files.afu.se/Downloads/Transcripts/OBDM%20(Mike%20and%20Joe)/2016 04 30 - OBDM VIDEOS - Project Zomboid Multiplayer   The Brandy Bunch   part 1_MDY8Xm3Eq2Y - transcript (automated).pdf","Transcript Link")</f>
        <v>Transcript Link</v>
      </c>
    </row>
    <row r="340" ht="150" spans="1:13">
      <c r="A340" s="1" t="s">
        <v>1674</v>
      </c>
      <c r="B340" s="1" t="s">
        <v>13</v>
      </c>
      <c r="C340" s="4" t="s">
        <v>1675</v>
      </c>
      <c r="D340" s="1" t="s">
        <v>1676</v>
      </c>
      <c r="E340" s="1" t="s">
        <v>1677</v>
      </c>
      <c r="F340" s="4" t="s">
        <v>17</v>
      </c>
      <c r="G340" s="1" t="s">
        <v>18</v>
      </c>
      <c r="H340" s="1" t="s">
        <v>19</v>
      </c>
      <c r="I340" s="1" t="s">
        <v>20</v>
      </c>
      <c r="J340" s="1" t="s">
        <v>1678</v>
      </c>
      <c r="K340" s="1" t="s">
        <v>22</v>
      </c>
      <c r="L340" s="1" t="str">
        <f>HYPERLINK("https://files.afu.se/Downloads/Transcripts/OBDM%20(Mike%20and%20Joe)/2016 04 25 - OBDM VIDEOS - Deep Underground Military Bases - OBDM Podcast_r_gAtzhmMg0 - transcript (automated).pdf","Transcript Link")</f>
        <v>Transcript Link</v>
      </c>
      <c r="M340" s="2" t="str">
        <f>HYPERLINK("https://files.afu.se/Downloads/Transcripts/OBDM%20(Mike%20and%20Joe)/2016 04 25 - OBDM VIDEOS - Deep Underground Military Bases - OBDM Podcast_r_gAtzhmMg0 - transcript (automated).pdf","Transcript Link")</f>
        <v>Transcript Link</v>
      </c>
    </row>
    <row r="341" ht="165" spans="1:13">
      <c r="A341" s="1" t="s">
        <v>1679</v>
      </c>
      <c r="B341" s="1" t="s">
        <v>13</v>
      </c>
      <c r="C341" s="4" t="s">
        <v>1680</v>
      </c>
      <c r="D341" s="1" t="s">
        <v>1681</v>
      </c>
      <c r="E341" s="1" t="s">
        <v>1682</v>
      </c>
      <c r="F341" s="4" t="s">
        <v>17</v>
      </c>
      <c r="G341" s="1" t="s">
        <v>18</v>
      </c>
      <c r="H341" s="1" t="s">
        <v>19</v>
      </c>
      <c r="I341" s="1" t="s">
        <v>20</v>
      </c>
      <c r="J341" s="1" t="s">
        <v>1683</v>
      </c>
      <c r="K341" s="1" t="s">
        <v>22</v>
      </c>
      <c r="L341" s="1" t="str">
        <f>HYPERLINK("https://files.afu.se/Downloads/Transcripts/OBDM%20(Mike%20and%20Joe)/2016 04 03 - OBDM VIDEOS - The Cauldrons of Siberia - podcast OBDM478_JUPPtD1OwiM - transcript (automated).pdf","Transcript Link")</f>
        <v>Transcript Link</v>
      </c>
      <c r="M341" s="2" t="str">
        <f>HYPERLINK("https://files.afu.se/Downloads/Transcripts/OBDM%20(Mike%20and%20Joe)/2016 04 03 - OBDM VIDEOS - The Cauldrons of Siberia - podcast OBDM478_JUPPtD1OwiM - transcript (automated).pdf","Transcript Link")</f>
        <v>Transcript Link</v>
      </c>
    </row>
    <row r="342" ht="240" spans="1:13">
      <c r="A342" s="1" t="s">
        <v>1679</v>
      </c>
      <c r="B342" s="1" t="s">
        <v>13</v>
      </c>
      <c r="C342" s="4" t="s">
        <v>1684</v>
      </c>
      <c r="D342" s="1" t="s">
        <v>1685</v>
      </c>
      <c r="E342" s="1" t="s">
        <v>1686</v>
      </c>
      <c r="F342" s="4" t="s">
        <v>17</v>
      </c>
      <c r="G342" s="1" t="s">
        <v>18</v>
      </c>
      <c r="H342" s="1" t="s">
        <v>19</v>
      </c>
      <c r="I342" s="1" t="s">
        <v>20</v>
      </c>
      <c r="J342" s="1" t="s">
        <v>1687</v>
      </c>
      <c r="K342" s="1" t="s">
        <v>22</v>
      </c>
      <c r="L342" s="1" t="str">
        <f>HYPERLINK("https://files.afu.se/Downloads/Transcripts/OBDM%20(Mike%20and%20Joe)/2016 04 03 - OBDM VIDEOS - Missing 411   The Voice Mail -  OBDM Podcast_CoQP-hYyjg8 - transcript (automated).pdf","Transcript Link")</f>
        <v>Transcript Link</v>
      </c>
      <c r="M342" s="2" t="str">
        <f>HYPERLINK("https://files.afu.se/Downloads/Transcripts/OBDM%20(Mike%20and%20Joe)/2016 04 03 - OBDM VIDEOS - Missing 411   The Voice Mail -  OBDM Podcast_CoQP-hYyjg8 - transcript (automated).pdf","Transcript Link")</f>
        <v>Transcript Link</v>
      </c>
    </row>
    <row r="343" ht="180" spans="1:13">
      <c r="A343" s="1" t="s">
        <v>1688</v>
      </c>
      <c r="B343" s="1" t="s">
        <v>13</v>
      </c>
      <c r="C343" s="4" t="s">
        <v>1689</v>
      </c>
      <c r="D343" s="1" t="s">
        <v>1690</v>
      </c>
      <c r="E343" s="1" t="s">
        <v>1691</v>
      </c>
      <c r="F343" s="4" t="s">
        <v>17</v>
      </c>
      <c r="G343" s="1" t="s">
        <v>18</v>
      </c>
      <c r="H343" s="1" t="s">
        <v>19</v>
      </c>
      <c r="I343" s="1" t="s">
        <v>20</v>
      </c>
      <c r="J343" s="1" t="s">
        <v>1692</v>
      </c>
      <c r="K343" s="1" t="s">
        <v>22</v>
      </c>
      <c r="L343" s="1" t="str">
        <f>HYPERLINK("https://files.afu.se/Downloads/Transcripts/OBDM%20(Mike%20and%20Joe)/2016 03 29 - OBDM VIDEOS - Project Zomboid Event   Last Stand_he5OJDBJlWQ - transcript (automated).pdf","Transcript Link")</f>
        <v>Transcript Link</v>
      </c>
      <c r="M343" s="2" t="str">
        <f>HYPERLINK("https://files.afu.se/Downloads/Transcripts/OBDM%20(Mike%20and%20Joe)/2016 03 29 - OBDM VIDEOS - Project Zomboid Event   Last Stand_he5OJDBJlWQ - transcript (automated).pdf","Transcript Link")</f>
        <v>Transcript Link</v>
      </c>
    </row>
    <row r="344" ht="180" spans="1:13">
      <c r="A344" s="1" t="s">
        <v>1693</v>
      </c>
      <c r="B344" s="1" t="s">
        <v>13</v>
      </c>
      <c r="C344" s="4" t="s">
        <v>1694</v>
      </c>
      <c r="D344" s="1" t="s">
        <v>1695</v>
      </c>
      <c r="E344" s="1" t="s">
        <v>1696</v>
      </c>
      <c r="F344" s="4" t="s">
        <v>17</v>
      </c>
      <c r="G344" s="1" t="s">
        <v>18</v>
      </c>
      <c r="H344" s="1" t="s">
        <v>19</v>
      </c>
      <c r="I344" s="1" t="s">
        <v>20</v>
      </c>
      <c r="J344" s="1" t="s">
        <v>1697</v>
      </c>
      <c r="K344" s="1" t="s">
        <v>22</v>
      </c>
      <c r="L344" s="1" t="str">
        <f>HYPERLINK("https://files.afu.se/Downloads/Transcripts/OBDM%20(Mike%20and%20Joe)/2016 03 12 - OBDM VIDEOS - Zomboid Hungers Games Event   Project Zomboid   Multiplayer_lbMj2tQSB4s - transcript (automated).pdf","Transcript Link")</f>
        <v>Transcript Link</v>
      </c>
      <c r="M344" s="2" t="str">
        <f>HYPERLINK("https://files.afu.se/Downloads/Transcripts/OBDM%20(Mike%20and%20Joe)/2016 03 12 - OBDM VIDEOS - Zomboid Hungers Games Event   Project Zomboid   Multiplayer_lbMj2tQSB4s - transcript (automated).pdf","Transcript Link")</f>
        <v>Transcript Link</v>
      </c>
    </row>
    <row r="345" ht="225" spans="1:13">
      <c r="A345" s="1" t="s">
        <v>1698</v>
      </c>
      <c r="B345" s="1" t="s">
        <v>13</v>
      </c>
      <c r="C345" s="4" t="s">
        <v>1699</v>
      </c>
      <c r="D345" s="1" t="s">
        <v>1700</v>
      </c>
      <c r="E345" s="1" t="s">
        <v>1701</v>
      </c>
      <c r="F345" s="4" t="s">
        <v>17</v>
      </c>
      <c r="G345" s="1" t="s">
        <v>18</v>
      </c>
      <c r="H345" s="1" t="s">
        <v>19</v>
      </c>
      <c r="I345" s="1" t="s">
        <v>20</v>
      </c>
      <c r="J345" s="1" t="s">
        <v>1702</v>
      </c>
      <c r="K345" s="1" t="s">
        <v>22</v>
      </c>
      <c r="L345" s="1" t="str">
        <f>HYPERLINK("https://files.afu.se/Downloads/Transcripts/OBDM%20(Mike%20and%20Joe)/2016 03 07 - OBDM VIDEOS - Podcast How To   Record Chat and Sound FX   OBDM vLog_LanV3MZj3qw - transcript (automated).pdf","Transcript Link")</f>
        <v>Transcript Link</v>
      </c>
      <c r="M345" s="2" t="str">
        <f>HYPERLINK("https://files.afu.se/Downloads/Transcripts/OBDM%20(Mike%20and%20Joe)/2016 03 07 - OBDM VIDEOS - Podcast How To   Record Chat and Sound FX   OBDM vLog_LanV3MZj3qw - transcript (automated).pdf","Transcript Link")</f>
        <v>Transcript Link</v>
      </c>
    </row>
    <row r="346" ht="390" spans="1:13">
      <c r="A346" s="1" t="s">
        <v>1703</v>
      </c>
      <c r="B346" s="1" t="s">
        <v>13</v>
      </c>
      <c r="C346" s="4" t="s">
        <v>1704</v>
      </c>
      <c r="D346" s="1" t="s">
        <v>1705</v>
      </c>
      <c r="E346" s="1" t="s">
        <v>1706</v>
      </c>
      <c r="F346" s="4" t="s">
        <v>17</v>
      </c>
      <c r="G346" s="1" t="s">
        <v>18</v>
      </c>
      <c r="H346" s="1" t="s">
        <v>19</v>
      </c>
      <c r="I346" s="1" t="s">
        <v>20</v>
      </c>
      <c r="J346" s="1" t="s">
        <v>1707</v>
      </c>
      <c r="K346" s="1" t="s">
        <v>22</v>
      </c>
      <c r="L346" s="1" t="str">
        <f>HYPERLINK("https://files.afu.se/Downloads/Transcripts/OBDM%20(Mike%20and%20Joe)/2016 02 10 - OBDM VIDEOS - Project Zomboid   Multiplayer   OPEC   Part 9   Pyromania_psW7m8YvA7g - transcript (automated).pdf","Transcript Link")</f>
        <v>Transcript Link</v>
      </c>
      <c r="M346" s="2" t="str">
        <f>HYPERLINK("https://files.afu.se/Downloads/Transcripts/OBDM%20(Mike%20and%20Joe)/2016 02 10 - OBDM VIDEOS - Project Zomboid   Multiplayer   OPEC   Part 9   Pyromania_psW7m8YvA7g - transcript (automated).pdf","Transcript Link")</f>
        <v>Transcript Link</v>
      </c>
    </row>
    <row r="347" ht="225" spans="1:13">
      <c r="A347" s="1" t="s">
        <v>1708</v>
      </c>
      <c r="B347" s="1" t="s">
        <v>13</v>
      </c>
      <c r="C347" s="4" t="s">
        <v>1709</v>
      </c>
      <c r="D347" s="1" t="s">
        <v>1710</v>
      </c>
      <c r="E347" s="1" t="s">
        <v>1711</v>
      </c>
      <c r="F347" s="4" t="s">
        <v>17</v>
      </c>
      <c r="G347" s="1" t="s">
        <v>18</v>
      </c>
      <c r="H347" s="1" t="s">
        <v>19</v>
      </c>
      <c r="I347" s="1" t="s">
        <v>20</v>
      </c>
      <c r="J347" s="1" t="s">
        <v>1712</v>
      </c>
      <c r="K347" s="1" t="s">
        <v>22</v>
      </c>
      <c r="L347" s="1" t="str">
        <f>HYPERLINK("https://files.afu.se/Downloads/Transcripts/OBDM%20(Mike%20and%20Joe)/2016 02 09 - OBDM VIDEOS - Project Zomboid   Multiplayer   OPEC   Part 8   Rumors of War_kGpJCAYZUcI - transcript (automated).pdf","Transcript Link")</f>
        <v>Transcript Link</v>
      </c>
      <c r="M347" s="2" t="str">
        <f>HYPERLINK("https://files.afu.se/Downloads/Transcripts/OBDM%20(Mike%20and%20Joe)/2016 02 09 - OBDM VIDEOS - Project Zomboid   Multiplayer   OPEC   Part 8   Rumors of War_kGpJCAYZUcI - transcript (automated).pdf","Transcript Link")</f>
        <v>Transcript Link</v>
      </c>
    </row>
    <row r="348" ht="285" spans="1:13">
      <c r="A348" s="1" t="s">
        <v>1713</v>
      </c>
      <c r="B348" s="1" t="s">
        <v>13</v>
      </c>
      <c r="C348" s="4" t="s">
        <v>1714</v>
      </c>
      <c r="D348" s="1" t="s">
        <v>1715</v>
      </c>
      <c r="E348" s="1" t="s">
        <v>1716</v>
      </c>
      <c r="F348" s="4" t="s">
        <v>17</v>
      </c>
      <c r="G348" s="1" t="s">
        <v>18</v>
      </c>
      <c r="H348" s="1" t="s">
        <v>19</v>
      </c>
      <c r="I348" s="1" t="s">
        <v>20</v>
      </c>
      <c r="J348" s="1" t="s">
        <v>1717</v>
      </c>
      <c r="K348" s="1" t="s">
        <v>22</v>
      </c>
      <c r="L348" s="1" t="str">
        <f>HYPERLINK("https://files.afu.se/Downloads/Transcripts/OBDM%20(Mike%20and%20Joe)/2016 02 08 - OBDM VIDEOS - The Brown Mountain UFOs. A tail of a alien abduction_OGRf5z2emIU - transcript (automated).pdf","Transcript Link")</f>
        <v>Transcript Link</v>
      </c>
      <c r="M348" s="2" t="str">
        <f>HYPERLINK("https://files.afu.se/Downloads/Transcripts/OBDM%20(Mike%20and%20Joe)/2016 02 08 - OBDM VIDEOS - The Brown Mountain UFOs. A tail of a alien abduction_OGRf5z2emIU - transcript (automated).pdf","Transcript Link")</f>
        <v>Transcript Link</v>
      </c>
    </row>
    <row r="349" ht="255" spans="1:13">
      <c r="A349" s="1" t="s">
        <v>1718</v>
      </c>
      <c r="B349" s="1" t="s">
        <v>13</v>
      </c>
      <c r="C349" s="4" t="s">
        <v>1719</v>
      </c>
      <c r="D349" s="1" t="s">
        <v>1720</v>
      </c>
      <c r="E349" s="1" t="s">
        <v>1721</v>
      </c>
      <c r="F349" s="4" t="s">
        <v>17</v>
      </c>
      <c r="G349" s="1" t="s">
        <v>18</v>
      </c>
      <c r="H349" s="1" t="s">
        <v>19</v>
      </c>
      <c r="I349" s="1" t="s">
        <v>20</v>
      </c>
      <c r="J349" s="1" t="s">
        <v>1722</v>
      </c>
      <c r="K349" s="1" t="s">
        <v>22</v>
      </c>
      <c r="L349" s="1" t="str">
        <f>HYPERLINK("https://files.afu.se/Downloads/Transcripts/OBDM%20(Mike%20and%20Joe)/2016 02 03 - OBDM VIDEOS - Project Zomboid   Multiplayer   OPEC   Part 7   Running Scared_PDaOsp9tSZE - transcript (automated).pdf","Transcript Link")</f>
        <v>Transcript Link</v>
      </c>
      <c r="M349" s="2" t="str">
        <f>HYPERLINK("https://files.afu.se/Downloads/Transcripts/OBDM%20(Mike%20and%20Joe)/2016 02 03 - OBDM VIDEOS - Project Zomboid   Multiplayer   OPEC   Part 7   Running Scared_PDaOsp9tSZE - transcript (automated).pdf","Transcript Link")</f>
        <v>Transcript Link</v>
      </c>
    </row>
    <row r="350" ht="255" spans="1:13">
      <c r="A350" s="1" t="s">
        <v>1723</v>
      </c>
      <c r="B350" s="1" t="s">
        <v>13</v>
      </c>
      <c r="C350" s="4" t="s">
        <v>1724</v>
      </c>
      <c r="D350" s="1" t="s">
        <v>1725</v>
      </c>
      <c r="E350" s="1" t="s">
        <v>1726</v>
      </c>
      <c r="F350" s="4" t="s">
        <v>17</v>
      </c>
      <c r="G350" s="1" t="s">
        <v>18</v>
      </c>
      <c r="H350" s="1" t="s">
        <v>19</v>
      </c>
      <c r="I350" s="1" t="s">
        <v>20</v>
      </c>
      <c r="J350" s="1" t="s">
        <v>1727</v>
      </c>
      <c r="K350" s="1" t="s">
        <v>22</v>
      </c>
      <c r="L350" s="1" t="str">
        <f>HYPERLINK("https://files.afu.se/Downloads/Transcripts/OBDM%20(Mike%20and%20Joe)/2016 02 02 - OBDM VIDEOS - Project Zomboid   Multiplayer   OPEC   Part 6   Rise of the Hordes_SY_91nXj6N8 - transcript (automated).pdf","Transcript Link")</f>
        <v>Transcript Link</v>
      </c>
      <c r="M350" s="2" t="str">
        <f>HYPERLINK("https://files.afu.se/Downloads/Transcripts/OBDM%20(Mike%20and%20Joe)/2016 02 02 - OBDM VIDEOS - Project Zomboid   Multiplayer   OPEC   Part 6   Rise of the Hordes_SY_91nXj6N8 - transcript (automated).pdf","Transcript Link")</f>
        <v>Transcript Link</v>
      </c>
    </row>
    <row r="351" ht="210" spans="1:13">
      <c r="A351" s="1" t="s">
        <v>1728</v>
      </c>
      <c r="B351" s="1" t="s">
        <v>13</v>
      </c>
      <c r="C351" s="4" t="s">
        <v>1729</v>
      </c>
      <c r="D351" s="1" t="s">
        <v>1730</v>
      </c>
      <c r="E351" s="1" t="s">
        <v>1731</v>
      </c>
      <c r="F351" s="4" t="s">
        <v>17</v>
      </c>
      <c r="G351" s="1" t="s">
        <v>18</v>
      </c>
      <c r="H351" s="1" t="s">
        <v>19</v>
      </c>
      <c r="I351" s="1" t="s">
        <v>20</v>
      </c>
      <c r="J351" s="1" t="s">
        <v>1732</v>
      </c>
      <c r="K351" s="1" t="s">
        <v>22</v>
      </c>
      <c r="L351" s="1" t="str">
        <f>HYPERLINK("https://files.afu.se/Downloads/Transcripts/OBDM%20(Mike%20and%20Joe)/2016 01 31 - OBDM VIDEOS - Project Zomboid   Multiplayer   OPEC   Part 5   Storm The Gates_ucDTrm5neZ0 - transcript (automated).pdf","Transcript Link")</f>
        <v>Transcript Link</v>
      </c>
      <c r="M351" s="2" t="str">
        <f>HYPERLINK("https://files.afu.se/Downloads/Transcripts/OBDM%20(Mike%20and%20Joe)/2016 01 31 - OBDM VIDEOS - Project Zomboid   Multiplayer   OPEC   Part 5   Storm The Gates_ucDTrm5neZ0 - transcript (automated).pdf","Transcript Link")</f>
        <v>Transcript Link</v>
      </c>
    </row>
    <row r="352" ht="225" spans="1:13">
      <c r="A352" s="1" t="s">
        <v>1733</v>
      </c>
      <c r="B352" s="1" t="s">
        <v>13</v>
      </c>
      <c r="C352" s="4" t="s">
        <v>1734</v>
      </c>
      <c r="D352" s="1" t="s">
        <v>1735</v>
      </c>
      <c r="E352" s="1" t="s">
        <v>1736</v>
      </c>
      <c r="F352" s="4" t="s">
        <v>17</v>
      </c>
      <c r="G352" s="1" t="s">
        <v>18</v>
      </c>
      <c r="H352" s="1" t="s">
        <v>19</v>
      </c>
      <c r="I352" s="1" t="s">
        <v>20</v>
      </c>
      <c r="J352" s="1" t="s">
        <v>1737</v>
      </c>
      <c r="K352" s="1" t="s">
        <v>22</v>
      </c>
      <c r="L352" s="1" t="str">
        <f>HYPERLINK("https://files.afu.se/Downloads/Transcripts/OBDM%20(Mike%20and%20Joe)/2016 01 23 - OBDM VIDEOS - Project Zomboid   Multiplayer   OPEC   Part 4   Operation HandShake_hIIhx-2ijvw - transcript (automated).pdf","Transcript Link")</f>
        <v>Transcript Link</v>
      </c>
      <c r="M352" s="2" t="str">
        <f>HYPERLINK("https://files.afu.se/Downloads/Transcripts/OBDM%20(Mike%20and%20Joe)/2016 01 23 - OBDM VIDEOS - Project Zomboid   Multiplayer   OPEC   Part 4   Operation HandShake_hIIhx-2ijvw - transcript (automated).pdf","Transcript Link")</f>
        <v>Transcript Link</v>
      </c>
    </row>
    <row r="353" ht="195" spans="1:13">
      <c r="A353" s="1" t="s">
        <v>1733</v>
      </c>
      <c r="B353" s="1" t="s">
        <v>13</v>
      </c>
      <c r="C353" s="4" t="s">
        <v>1738</v>
      </c>
      <c r="D353" s="1" t="s">
        <v>1739</v>
      </c>
      <c r="E353" s="1" t="s">
        <v>1740</v>
      </c>
      <c r="F353" s="4" t="s">
        <v>17</v>
      </c>
      <c r="G353" s="1" t="s">
        <v>18</v>
      </c>
      <c r="H353" s="1" t="s">
        <v>19</v>
      </c>
      <c r="I353" s="1" t="s">
        <v>20</v>
      </c>
      <c r="J353" s="1" t="s">
        <v>1741</v>
      </c>
      <c r="K353" s="1" t="s">
        <v>22</v>
      </c>
      <c r="L353" s="1" t="str">
        <f>HYPERLINK("https://files.afu.se/Downloads/Transcripts/OBDM%20(Mike%20and%20Joe)/2016 01 23 - OBDM VIDEOS - Project Zomboid   Multiplayer   OPEC   Part 3   Street Sweep_7PoAQmBqkV0 - transcript (automated).pdf","Transcript Link")</f>
        <v>Transcript Link</v>
      </c>
      <c r="M353" s="2" t="str">
        <f>HYPERLINK("https://files.afu.se/Downloads/Transcripts/OBDM%20(Mike%20and%20Joe)/2016 01 23 - OBDM VIDEOS - Project Zomboid   Multiplayer   OPEC   Part 3   Street Sweep_7PoAQmBqkV0 - transcript (automated).pdf","Transcript Link")</f>
        <v>Transcript Link</v>
      </c>
    </row>
    <row r="354" ht="195" spans="1:13">
      <c r="A354" s="1" t="s">
        <v>1742</v>
      </c>
      <c r="B354" s="1" t="s">
        <v>13</v>
      </c>
      <c r="C354" s="4" t="s">
        <v>1743</v>
      </c>
      <c r="D354" s="1" t="s">
        <v>1744</v>
      </c>
      <c r="E354" s="1" t="s">
        <v>1745</v>
      </c>
      <c r="F354" s="4" t="s">
        <v>17</v>
      </c>
      <c r="G354" s="1" t="s">
        <v>18</v>
      </c>
      <c r="H354" s="1" t="s">
        <v>19</v>
      </c>
      <c r="I354" s="1" t="s">
        <v>20</v>
      </c>
      <c r="J354" s="1" t="s">
        <v>1746</v>
      </c>
      <c r="K354" s="1" t="s">
        <v>22</v>
      </c>
      <c r="L354" s="1" t="str">
        <f>HYPERLINK("https://files.afu.se/Downloads/Transcripts/OBDM%20(Mike%20and%20Joe)/2016 01 21 - OBDM VIDEOS - Project Zomboid   Multiplayer   OPEC   Part 2   Trade Routes_xoLt8O0xWU4 - transcript (automated).pdf","Transcript Link")</f>
        <v>Transcript Link</v>
      </c>
      <c r="M354" s="2" t="str">
        <f>HYPERLINK("https://files.afu.se/Downloads/Transcripts/OBDM%20(Mike%20and%20Joe)/2016 01 21 - OBDM VIDEOS - Project Zomboid   Multiplayer   OPEC   Part 2   Trade Routes_xoLt8O0xWU4 - transcript (automated).pdf","Transcript Link")</f>
        <v>Transcript Link</v>
      </c>
    </row>
    <row r="355" ht="225" spans="1:13">
      <c r="A355" s="1" t="s">
        <v>1747</v>
      </c>
      <c r="B355" s="1" t="s">
        <v>13</v>
      </c>
      <c r="C355" s="4" t="s">
        <v>1748</v>
      </c>
      <c r="D355" s="1" t="s">
        <v>1749</v>
      </c>
      <c r="E355" s="1" t="s">
        <v>1750</v>
      </c>
      <c r="F355" s="4" t="s">
        <v>17</v>
      </c>
      <c r="G355" s="1" t="s">
        <v>18</v>
      </c>
      <c r="H355" s="1" t="s">
        <v>19</v>
      </c>
      <c r="I355" s="1" t="s">
        <v>20</v>
      </c>
      <c r="J355" s="1" t="s">
        <v>1751</v>
      </c>
      <c r="K355" s="1" t="s">
        <v>22</v>
      </c>
      <c r="L355" s="1" t="str">
        <f>HYPERLINK("https://files.afu.se/Downloads/Transcripts/OBDM%20(Mike%20and%20Joe)/2016 01 18 - OBDM VIDEOS - Project Zomboid   Multiplayer   OPEC   Part 1   Securing the Future_ChWJbj4-ORU - transcript (automated).pdf","Transcript Link")</f>
        <v>Transcript Link</v>
      </c>
      <c r="M355" s="2" t="str">
        <f>HYPERLINK("https://files.afu.se/Downloads/Transcripts/OBDM%20(Mike%20and%20Joe)/2016 01 18 - OBDM VIDEOS - Project Zomboid   Multiplayer   OPEC   Part 1   Securing the Future_ChWJbj4-ORU - transcript (automated).pdf","Transcript Link")</f>
        <v>Transcript Link</v>
      </c>
    </row>
    <row r="356" ht="345" spans="1:13">
      <c r="A356" s="1" t="s">
        <v>1752</v>
      </c>
      <c r="B356" s="1" t="s">
        <v>13</v>
      </c>
      <c r="C356" s="4" t="s">
        <v>1753</v>
      </c>
      <c r="D356" s="1" t="s">
        <v>1754</v>
      </c>
      <c r="E356" s="1" t="s">
        <v>1755</v>
      </c>
      <c r="F356" s="4" t="s">
        <v>17</v>
      </c>
      <c r="G356" s="1" t="s">
        <v>18</v>
      </c>
      <c r="H356" s="1" t="s">
        <v>19</v>
      </c>
      <c r="I356" s="1" t="s">
        <v>20</v>
      </c>
      <c r="J356" s="1" t="s">
        <v>1756</v>
      </c>
      <c r="K356" s="1" t="s">
        <v>22</v>
      </c>
      <c r="L356" s="1" t="str">
        <f>HYPERLINK("https://files.afu.se/Downloads/Transcripts/OBDM%20(Mike%20and%20Joe)/2016 01 17 - OBDM VIDEOS - OBDM Podcast Clip - BIGFOOT   HUMAN OKLAHOMA WAR 1855_g6DHwvZRL38 - transcript (automated).pdf","Transcript Link")</f>
        <v>Transcript Link</v>
      </c>
      <c r="M356" s="2" t="str">
        <f>HYPERLINK("https://files.afu.se/Downloads/Transcripts/OBDM%20(Mike%20and%20Joe)/2016 01 17 - OBDM VIDEOS - OBDM Podcast Clip - BIGFOOT   HUMAN OKLAHOMA WAR 1855_g6DHwvZRL38 - transcript (automated).pdf","Transcript Link")</f>
        <v>Transcript Link</v>
      </c>
    </row>
    <row r="357" ht="390" spans="1:13">
      <c r="A357" s="1" t="s">
        <v>1757</v>
      </c>
      <c r="B357" s="1" t="s">
        <v>13</v>
      </c>
      <c r="C357" s="4" t="s">
        <v>1758</v>
      </c>
      <c r="D357" s="1" t="s">
        <v>1759</v>
      </c>
      <c r="E357" s="1" t="s">
        <v>1760</v>
      </c>
      <c r="F357" s="4" t="s">
        <v>17</v>
      </c>
      <c r="G357" s="1" t="s">
        <v>18</v>
      </c>
      <c r="H357" s="1" t="s">
        <v>19</v>
      </c>
      <c r="I357" s="1" t="s">
        <v>20</v>
      </c>
      <c r="J357" s="1" t="s">
        <v>1761</v>
      </c>
      <c r="K357" s="1" t="s">
        <v>22</v>
      </c>
      <c r="L357" s="1" t="str">
        <f>HYPERLINK("https://files.afu.se/Downloads/Transcripts/OBDM%20(Mike%20and%20Joe)/2016 01 09 - OBDM VIDEOS - OBDM Podcast - Missing 411 Talk__diU7uG0-JM - transcript (automated).pdf","Transcript Link")</f>
        <v>Transcript Link</v>
      </c>
      <c r="M357" s="2" t="str">
        <f>HYPERLINK("https://files.afu.se/Downloads/Transcripts/OBDM%20(Mike%20and%20Joe)/2016 01 09 - OBDM VIDEOS - OBDM Podcast - Missing 411 Talk__diU7uG0-JM - transcript (automated).pdf","Transcript Link")</f>
        <v>Transcript Link</v>
      </c>
    </row>
    <row r="358" ht="135" spans="1:13">
      <c r="A358" s="1" t="s">
        <v>1762</v>
      </c>
      <c r="B358" s="1" t="s">
        <v>13</v>
      </c>
      <c r="C358" s="4" t="s">
        <v>1763</v>
      </c>
      <c r="D358" s="1" t="s">
        <v>1764</v>
      </c>
      <c r="E358" s="1" t="s">
        <v>1765</v>
      </c>
      <c r="F358" s="4" t="s">
        <v>17</v>
      </c>
      <c r="G358" s="1" t="s">
        <v>18</v>
      </c>
      <c r="H358" s="1" t="s">
        <v>19</v>
      </c>
      <c r="I358" s="1" t="s">
        <v>20</v>
      </c>
      <c r="J358" s="1" t="s">
        <v>1766</v>
      </c>
      <c r="K358" s="1" t="s">
        <v>22</v>
      </c>
      <c r="L358" s="1" t="str">
        <f>HYPERLINK("https://files.afu.se/Downloads/Transcripts/OBDM%20(Mike%20and%20Joe)/2016 01 08 - OBDM VIDEOS - Rainbow Six Siege   Shit Burgers_tShxyr0HPVs - transcript (automated).pdf","Transcript Link")</f>
        <v>Transcript Link</v>
      </c>
      <c r="M358" s="2" t="str">
        <f>HYPERLINK("https://files.afu.se/Downloads/Transcripts/OBDM%20(Mike%20and%20Joe)/2016 01 08 - OBDM VIDEOS - Rainbow Six Siege   Shit Burgers_tShxyr0HPVs - transcript (automated).pdf","Transcript Link")</f>
        <v>Transcript Link</v>
      </c>
    </row>
    <row r="359" ht="135" spans="1:13">
      <c r="A359" s="1" t="s">
        <v>1767</v>
      </c>
      <c r="B359" s="1" t="s">
        <v>13</v>
      </c>
      <c r="C359" s="4" t="s">
        <v>1768</v>
      </c>
      <c r="D359" s="1" t="s">
        <v>1769</v>
      </c>
      <c r="E359" s="1" t="s">
        <v>1770</v>
      </c>
      <c r="F359" s="4" t="s">
        <v>17</v>
      </c>
      <c r="G359" s="1" t="s">
        <v>18</v>
      </c>
      <c r="H359" s="1" t="s">
        <v>19</v>
      </c>
      <c r="I359" s="1" t="s">
        <v>20</v>
      </c>
      <c r="J359" s="1" t="s">
        <v>1771</v>
      </c>
      <c r="K359" s="1" t="s">
        <v>22</v>
      </c>
      <c r="L359" s="1" t="str">
        <f>HYPERLINK("https://files.afu.se/Downloads/Transcripts/OBDM%20(Mike%20and%20Joe)/2016 01 01 - OBDM VIDEOS - Rainbow Six Siege   Defending the Hostage   Co-Op_muWOQ8J7UrI - transcript (automated).pdf","Transcript Link")</f>
        <v>Transcript Link</v>
      </c>
      <c r="M359" s="2" t="str">
        <f>HYPERLINK("https://files.afu.se/Downloads/Transcripts/OBDM%20(Mike%20and%20Joe)/2016 01 01 - OBDM VIDEOS - Rainbow Six Siege   Defending the Hostage   Co-Op_muWOQ8J7UrI - transcript (automated).pdf","Transcript Link")</f>
        <v>Transcript Link</v>
      </c>
    </row>
    <row r="360" ht="135" spans="1:13">
      <c r="A360" s="1" t="s">
        <v>1772</v>
      </c>
      <c r="B360" s="1" t="s">
        <v>13</v>
      </c>
      <c r="C360" s="4" t="s">
        <v>1773</v>
      </c>
      <c r="D360" s="1" t="s">
        <v>1774</v>
      </c>
      <c r="E360" s="1" t="s">
        <v>1775</v>
      </c>
      <c r="F360" s="4" t="s">
        <v>17</v>
      </c>
      <c r="G360" s="1" t="s">
        <v>18</v>
      </c>
      <c r="H360" s="1" t="s">
        <v>19</v>
      </c>
      <c r="I360" s="1" t="s">
        <v>20</v>
      </c>
      <c r="J360" s="1" t="s">
        <v>1776</v>
      </c>
      <c r="K360" s="1" t="s">
        <v>22</v>
      </c>
      <c r="L360" s="1" t="str">
        <f>HYPERLINK("https://files.afu.se/Downloads/Transcripts/OBDM%20(Mike%20and%20Joe)/2015 12 31 - OBDM VIDEOS - GTA5   The Banana Twins - Hard Games_DZuRVFyherc - transcript (automated).pdf","Transcript Link")</f>
        <v>Transcript Link</v>
      </c>
      <c r="M360" s="2" t="str">
        <f>HYPERLINK("https://files.afu.se/Downloads/Transcripts/OBDM%20(Mike%20and%20Joe)/2015 12 31 - OBDM VIDEOS - GTA5   The Banana Twins - Hard Games_DZuRVFyherc - transcript (automated).pdf","Transcript Link")</f>
        <v>Transcript Link</v>
      </c>
    </row>
    <row r="361" ht="135" spans="1:13">
      <c r="A361" s="1" t="s">
        <v>1777</v>
      </c>
      <c r="B361" s="1" t="s">
        <v>13</v>
      </c>
      <c r="C361" s="4" t="s">
        <v>1778</v>
      </c>
      <c r="D361" s="1" t="s">
        <v>1779</v>
      </c>
      <c r="E361" s="1" t="s">
        <v>1780</v>
      </c>
      <c r="F361" s="4" t="s">
        <v>17</v>
      </c>
      <c r="G361" s="1" t="s">
        <v>18</v>
      </c>
      <c r="H361" s="1" t="s">
        <v>19</v>
      </c>
      <c r="I361" s="1" t="s">
        <v>20</v>
      </c>
      <c r="J361" s="1" t="s">
        <v>1781</v>
      </c>
      <c r="K361" s="1" t="s">
        <v>22</v>
      </c>
      <c r="L361" s="1" t="str">
        <f>HYPERLINK("https://files.afu.se/Downloads/Transcripts/OBDM%20(Mike%20and%20Joe)/2015 12 30 - OBDM VIDEOS - Rainbow Six Siege   Save The Hostage_AJdBaVe9tNw - transcript (automated).pdf","Transcript Link")</f>
        <v>Transcript Link</v>
      </c>
      <c r="M361" s="2" t="str">
        <f>HYPERLINK("https://files.afu.se/Downloads/Transcripts/OBDM%20(Mike%20and%20Joe)/2015 12 30 - OBDM VIDEOS - Rainbow Six Siege   Save The Hostage_AJdBaVe9tNw - transcript (automated).pdf","Transcript Link")</f>
        <v>Transcript Link</v>
      </c>
    </row>
    <row r="362" ht="225" spans="1:13">
      <c r="A362" s="1" t="s">
        <v>1782</v>
      </c>
      <c r="B362" s="1" t="s">
        <v>13</v>
      </c>
      <c r="C362" s="4" t="s">
        <v>1783</v>
      </c>
      <c r="D362" s="1" t="s">
        <v>1784</v>
      </c>
      <c r="E362" s="1" t="s">
        <v>1785</v>
      </c>
      <c r="F362" s="4" t="s">
        <v>17</v>
      </c>
      <c r="G362" s="1" t="s">
        <v>18</v>
      </c>
      <c r="H362" s="1" t="s">
        <v>19</v>
      </c>
      <c r="I362" s="1" t="s">
        <v>20</v>
      </c>
      <c r="J362" s="1" t="s">
        <v>1786</v>
      </c>
      <c r="K362" s="1" t="s">
        <v>22</v>
      </c>
      <c r="L362" s="1" t="str">
        <f>HYPERLINK("https://files.afu.se/Downloads/Transcripts/OBDM%20(Mike%20and%20Joe)/2015 12 28 - OBDM VIDEOS - Project Zomboid   Seinfeld   Part 5   New Rules_6NxjHnvQANo - transcript (automated).pdf","Transcript Link")</f>
        <v>Transcript Link</v>
      </c>
      <c r="M362" s="2" t="str">
        <f>HYPERLINK("https://files.afu.se/Downloads/Transcripts/OBDM%20(Mike%20and%20Joe)/2015 12 28 - OBDM VIDEOS - Project Zomboid   Seinfeld   Part 5   New Rules_6NxjHnvQANo - transcript (automated).pdf","Transcript Link")</f>
        <v>Transcript Link</v>
      </c>
    </row>
    <row r="363" ht="300" spans="1:13">
      <c r="A363" s="1" t="s">
        <v>1787</v>
      </c>
      <c r="B363" s="1" t="s">
        <v>13</v>
      </c>
      <c r="C363" s="4" t="s">
        <v>1788</v>
      </c>
      <c r="D363" s="1" t="s">
        <v>1789</v>
      </c>
      <c r="E363" s="1" t="s">
        <v>1790</v>
      </c>
      <c r="F363" s="4" t="s">
        <v>17</v>
      </c>
      <c r="G363" s="1" t="s">
        <v>18</v>
      </c>
      <c r="H363" s="1" t="s">
        <v>19</v>
      </c>
      <c r="I363" s="1" t="s">
        <v>20</v>
      </c>
      <c r="J363" s="1" t="s">
        <v>1791</v>
      </c>
      <c r="K363" s="1" t="s">
        <v>22</v>
      </c>
      <c r="L363" s="1" t="str">
        <f>HYPERLINK("https://files.afu.se/Downloads/Transcripts/OBDM%20(Mike%20and%20Joe)/2015 12 07 - OBDM VIDEOS - Fallout 4   Part 3   Wasteland Lover_dVCF2TIIf04 - transcript (automated).pdf","Transcript Link")</f>
        <v>Transcript Link</v>
      </c>
      <c r="M363" s="2" t="str">
        <f>HYPERLINK("https://files.afu.se/Downloads/Transcripts/OBDM%20(Mike%20and%20Joe)/2015 12 07 - OBDM VIDEOS - Fallout 4   Part 3   Wasteland Lover_dVCF2TIIf04 - transcript (automated).pdf","Transcript Link")</f>
        <v>Transcript Link</v>
      </c>
    </row>
    <row r="364" ht="409.5" spans="1:13">
      <c r="A364" s="1" t="s">
        <v>1792</v>
      </c>
      <c r="B364" s="1" t="s">
        <v>13</v>
      </c>
      <c r="C364" s="4" t="s">
        <v>1793</v>
      </c>
      <c r="D364" s="1" t="s">
        <v>1794</v>
      </c>
      <c r="E364" s="1" t="s">
        <v>1795</v>
      </c>
      <c r="F364" s="4" t="s">
        <v>17</v>
      </c>
      <c r="G364" s="1" t="s">
        <v>18</v>
      </c>
      <c r="H364" s="1" t="s">
        <v>19</v>
      </c>
      <c r="I364" s="1" t="s">
        <v>20</v>
      </c>
      <c r="J364" s="1" t="s">
        <v>1796</v>
      </c>
      <c r="K364" s="1" t="s">
        <v>22</v>
      </c>
      <c r="L364" s="1" t="str">
        <f>HYPERLINK("https://files.afu.se/Downloads/Transcripts/OBDM%20(Mike%20and%20Joe)/2015 12 01 - OBDM VIDEOS - Fallout 4   Part 2   The Kidnapping_hRmSSd0TkQ4 - transcript (automated).pdf","Transcript Link")</f>
        <v>Transcript Link</v>
      </c>
      <c r="M364" s="2" t="str">
        <f>HYPERLINK("https://files.afu.se/Downloads/Transcripts/OBDM%20(Mike%20and%20Joe)/2015 12 01 - OBDM VIDEOS - Fallout 4   Part 2   The Kidnapping_hRmSSd0TkQ4 - transcript (automated).pdf","Transcript Link")</f>
        <v>Transcript Link</v>
      </c>
    </row>
    <row r="365" ht="135" spans="1:13">
      <c r="A365" s="1" t="s">
        <v>1797</v>
      </c>
      <c r="B365" s="1" t="s">
        <v>13</v>
      </c>
      <c r="C365" s="4" t="s">
        <v>1798</v>
      </c>
      <c r="D365" s="1" t="s">
        <v>1799</v>
      </c>
      <c r="E365" s="1" t="s">
        <v>1800</v>
      </c>
      <c r="F365" s="4" t="s">
        <v>17</v>
      </c>
      <c r="G365" s="1" t="s">
        <v>18</v>
      </c>
      <c r="H365" s="1" t="s">
        <v>19</v>
      </c>
      <c r="I365" s="1" t="s">
        <v>20</v>
      </c>
      <c r="J365" s="1" t="s">
        <v>1801</v>
      </c>
      <c r="K365" s="1" t="s">
        <v>22</v>
      </c>
      <c r="L365" s="1" t="str">
        <f>HYPERLINK("https://files.afu.se/Downloads/Transcripts/OBDM%20(Mike%20and%20Joe)/2015 11 17 - OBDM VIDEOS - Fallout 4   Beginning   Part 1   The Murder_jYThB7boIDo - transcript (automated).pdf","Transcript Link")</f>
        <v>Transcript Link</v>
      </c>
      <c r="M365" s="2" t="str">
        <f>HYPERLINK("https://files.afu.se/Downloads/Transcripts/OBDM%20(Mike%20and%20Joe)/2015 11 17 - OBDM VIDEOS - Fallout 4   Beginning   Part 1   The Murder_jYThB7boIDo - transcript (automated).pdf","Transcript Link")</f>
        <v>Transcript Link</v>
      </c>
    </row>
    <row r="366" ht="255" spans="1:13">
      <c r="A366" s="1" t="s">
        <v>1802</v>
      </c>
      <c r="B366" s="1" t="s">
        <v>13</v>
      </c>
      <c r="C366" s="4" t="s">
        <v>1803</v>
      </c>
      <c r="D366" s="1" t="s">
        <v>1804</v>
      </c>
      <c r="E366" s="1" t="s">
        <v>1805</v>
      </c>
      <c r="F366" s="4" t="s">
        <v>17</v>
      </c>
      <c r="G366" s="1" t="s">
        <v>18</v>
      </c>
      <c r="H366" s="1" t="s">
        <v>19</v>
      </c>
      <c r="I366" s="1" t="s">
        <v>20</v>
      </c>
      <c r="J366" s="1" t="s">
        <v>1806</v>
      </c>
      <c r="K366" s="1" t="s">
        <v>22</v>
      </c>
      <c r="L366" s="1" t="str">
        <f>HYPERLINK("https://files.afu.se/Downloads/Transcripts/OBDM%20(Mike%20and%20Joe)/2015 11 11 - OBDM VIDEOS - Project Zomboid   Seinfeld   Part 4   The Invitations_pL51fQCKAwQ - transcript (automated).pdf","Transcript Link")</f>
        <v>Transcript Link</v>
      </c>
      <c r="M366" s="2" t="str">
        <f>HYPERLINK("https://files.afu.se/Downloads/Transcripts/OBDM%20(Mike%20and%20Joe)/2015 11 11 - OBDM VIDEOS - Project Zomboid   Seinfeld   Part 4   The Invitations_pL51fQCKAwQ - transcript (automated).pdf","Transcript Link")</f>
        <v>Transcript Link</v>
      </c>
    </row>
    <row r="367" ht="255" spans="1:13">
      <c r="A367" s="1" t="s">
        <v>1807</v>
      </c>
      <c r="B367" s="1" t="s">
        <v>13</v>
      </c>
      <c r="C367" s="4" t="s">
        <v>1808</v>
      </c>
      <c r="D367" s="1" t="s">
        <v>1809</v>
      </c>
      <c r="E367" s="1" t="s">
        <v>1810</v>
      </c>
      <c r="F367" s="4" t="s">
        <v>17</v>
      </c>
      <c r="G367" s="1" t="s">
        <v>18</v>
      </c>
      <c r="H367" s="1" t="s">
        <v>19</v>
      </c>
      <c r="I367" s="1" t="s">
        <v>20</v>
      </c>
      <c r="J367" s="1" t="s">
        <v>1811</v>
      </c>
      <c r="K367" s="1" t="s">
        <v>22</v>
      </c>
      <c r="L367" s="1" t="str">
        <f>HYPERLINK("https://files.afu.se/Downloads/Transcripts/OBDM%20(Mike%20and%20Joe)/2015 11 06 - OBDM VIDEOS - Project Zomboid   Seinfeld   Part 3   Seinfeld Rising_6xaX1WEXNnU - transcript (automated).pdf","Transcript Link")</f>
        <v>Transcript Link</v>
      </c>
      <c r="M367" s="2" t="str">
        <f>HYPERLINK("https://files.afu.se/Downloads/Transcripts/OBDM%20(Mike%20and%20Joe)/2015 11 06 - OBDM VIDEOS - Project Zomboid   Seinfeld   Part 3   Seinfeld Rising_6xaX1WEXNnU - transcript (automated).pdf","Transcript Link")</f>
        <v>Transcript Link</v>
      </c>
    </row>
    <row r="368" ht="225" spans="1:13">
      <c r="A368" s="1" t="s">
        <v>1812</v>
      </c>
      <c r="B368" s="1" t="s">
        <v>13</v>
      </c>
      <c r="C368" s="4" t="s">
        <v>1813</v>
      </c>
      <c r="D368" s="1" t="s">
        <v>1814</v>
      </c>
      <c r="E368" s="1" t="s">
        <v>1815</v>
      </c>
      <c r="F368" s="4" t="s">
        <v>17</v>
      </c>
      <c r="G368" s="1" t="s">
        <v>18</v>
      </c>
      <c r="H368" s="1" t="s">
        <v>19</v>
      </c>
      <c r="I368" s="1" t="s">
        <v>20</v>
      </c>
      <c r="J368" s="1" t="s">
        <v>1816</v>
      </c>
      <c r="K368" s="1" t="s">
        <v>22</v>
      </c>
      <c r="L368" s="1" t="str">
        <f>HYPERLINK("https://files.afu.se/Downloads/Transcripts/OBDM%20(Mike%20and%20Joe)/2015 11 02 - OBDM VIDEOS - Project Zomboid   Seinfeld   Part 2   The Van Buren Boys_AaH9UPRL884 - transcript (automated).pdf","Transcript Link")</f>
        <v>Transcript Link</v>
      </c>
      <c r="M368" s="2" t="str">
        <f>HYPERLINK("https://files.afu.se/Downloads/Transcripts/OBDM%20(Mike%20and%20Joe)/2015 11 02 - OBDM VIDEOS - Project Zomboid   Seinfeld   Part 2   The Van Buren Boys_AaH9UPRL884 - transcript (automated).pdf","Transcript Link")</f>
        <v>Transcript Link</v>
      </c>
    </row>
    <row r="369" ht="225" spans="1:13">
      <c r="A369" s="1" t="s">
        <v>1817</v>
      </c>
      <c r="B369" s="1" t="s">
        <v>13</v>
      </c>
      <c r="C369" s="4" t="s">
        <v>1818</v>
      </c>
      <c r="D369" s="1" t="s">
        <v>1819</v>
      </c>
      <c r="E369" s="1" t="s">
        <v>1820</v>
      </c>
      <c r="F369" s="4" t="s">
        <v>17</v>
      </c>
      <c r="G369" s="1" t="s">
        <v>18</v>
      </c>
      <c r="H369" s="1" t="s">
        <v>19</v>
      </c>
      <c r="I369" s="1" t="s">
        <v>20</v>
      </c>
      <c r="J369" s="1" t="s">
        <v>1821</v>
      </c>
      <c r="K369" s="1" t="s">
        <v>22</v>
      </c>
      <c r="L369" s="1" t="str">
        <f>HYPERLINK("https://files.afu.se/Downloads/Transcripts/OBDM%20(Mike%20and%20Joe)/2015 11 01 - OBDM VIDEOS - Project Zomboid   Seinfeld   Part 1   The Apartment_-aghkwrfX7Q - transcript (automated).pdf","Transcript Link")</f>
        <v>Transcript Link</v>
      </c>
      <c r="M369" s="2" t="str">
        <f>HYPERLINK("https://files.afu.se/Downloads/Transcripts/OBDM%20(Mike%20and%20Joe)/2015 11 01 - OBDM VIDEOS - Project Zomboid   Seinfeld   Part 1   The Apartment_-aghkwrfX7Q - transcript (automated).pdf","Transcript Link")</f>
        <v>Transcript Link</v>
      </c>
    </row>
    <row r="370" ht="135" spans="1:13">
      <c r="A370" s="1" t="s">
        <v>1822</v>
      </c>
      <c r="B370" s="1" t="s">
        <v>13</v>
      </c>
      <c r="C370" s="4" t="s">
        <v>1823</v>
      </c>
      <c r="D370" s="1" t="s">
        <v>1824</v>
      </c>
      <c r="E370" s="1" t="s">
        <v>1825</v>
      </c>
      <c r="F370" s="4" t="s">
        <v>17</v>
      </c>
      <c r="G370" s="1" t="s">
        <v>18</v>
      </c>
      <c r="H370" s="1" t="s">
        <v>19</v>
      </c>
      <c r="I370" s="1" t="s">
        <v>20</v>
      </c>
      <c r="J370" s="1" t="s">
        <v>1826</v>
      </c>
      <c r="K370" s="1" t="s">
        <v>22</v>
      </c>
      <c r="L370" s="1" t="str">
        <f>HYPERLINK("https://files.afu.se/Downloads/Transcripts/OBDM%20(Mike%20and%20Joe)/2015 10 25 - OBDM VIDEOS - Project Zomboid   Part   22 - Gang War_K_8Q8KAdaOw - transcript (automated).pdf","Transcript Link")</f>
        <v>Transcript Link</v>
      </c>
      <c r="M370" s="2" t="str">
        <f>HYPERLINK("https://files.afu.se/Downloads/Transcripts/OBDM%20(Mike%20and%20Joe)/2015 10 25 - OBDM VIDEOS - Project Zomboid   Part   22 - Gang War_K_8Q8KAdaOw - transcript (automated).pdf","Transcript Link")</f>
        <v>Transcript Link</v>
      </c>
    </row>
    <row r="371" ht="135" spans="1:13">
      <c r="A371" s="1" t="s">
        <v>1827</v>
      </c>
      <c r="B371" s="1" t="s">
        <v>13</v>
      </c>
      <c r="C371" s="4" t="s">
        <v>1828</v>
      </c>
      <c r="D371" s="1" t="s">
        <v>1829</v>
      </c>
      <c r="E371" s="1" t="s">
        <v>1830</v>
      </c>
      <c r="F371" s="4" t="s">
        <v>17</v>
      </c>
      <c r="G371" s="1" t="s">
        <v>18</v>
      </c>
      <c r="H371" s="1" t="s">
        <v>19</v>
      </c>
      <c r="I371" s="1" t="s">
        <v>20</v>
      </c>
      <c r="J371" s="1" t="s">
        <v>1831</v>
      </c>
      <c r="K371" s="1" t="s">
        <v>22</v>
      </c>
      <c r="L371" s="1" t="str">
        <f>HYPERLINK("https://files.afu.se/Downloads/Transcripts/OBDM%20(Mike%20and%20Joe)/2015 10 21 - OBDM VIDEOS - Hearthstone   Tavern Brawl   Randomonium pt.1_Qt8rgGPcyBI - transcript (automated).pdf","Transcript Link")</f>
        <v>Transcript Link</v>
      </c>
      <c r="M371" s="2" t="str">
        <f>HYPERLINK("https://files.afu.se/Downloads/Transcripts/OBDM%20(Mike%20and%20Joe)/2015 10 21 - OBDM VIDEOS - Hearthstone   Tavern Brawl   Randomonium pt.1_Qt8rgGPcyBI - transcript (automated).pdf","Transcript Link")</f>
        <v>Transcript Link</v>
      </c>
    </row>
    <row r="372" ht="135" spans="1:13">
      <c r="A372" s="1" t="s">
        <v>1832</v>
      </c>
      <c r="B372" s="1" t="s">
        <v>13</v>
      </c>
      <c r="C372" s="4" t="s">
        <v>1833</v>
      </c>
      <c r="D372" s="1" t="s">
        <v>1834</v>
      </c>
      <c r="E372" s="1" t="s">
        <v>1835</v>
      </c>
      <c r="F372" s="4" t="s">
        <v>17</v>
      </c>
      <c r="G372" s="1" t="s">
        <v>18</v>
      </c>
      <c r="H372" s="1" t="s">
        <v>19</v>
      </c>
      <c r="I372" s="1" t="s">
        <v>20</v>
      </c>
      <c r="J372" s="1" t="s">
        <v>1836</v>
      </c>
      <c r="K372" s="1" t="s">
        <v>22</v>
      </c>
      <c r="L372" s="1" t="str">
        <f>HYPERLINK("https://files.afu.se/Downloads/Transcripts/OBDM%20(Mike%20and%20Joe)/2015 10 18 - OBDM VIDEOS - Project Zomboid   Part   21 - Big Fan_WZN5guU371g - transcript (automated).pdf","Transcript Link")</f>
        <v>Transcript Link</v>
      </c>
      <c r="M372" s="2" t="str">
        <f>HYPERLINK("https://files.afu.se/Downloads/Transcripts/OBDM%20(Mike%20and%20Joe)/2015 10 18 - OBDM VIDEOS - Project Zomboid   Part   21 - Big Fan_WZN5guU371g - transcript (automated).pdf","Transcript Link")</f>
        <v>Transcript Link</v>
      </c>
    </row>
    <row r="373" ht="165" spans="1:13">
      <c r="A373" s="1" t="s">
        <v>1837</v>
      </c>
      <c r="B373" s="1" t="s">
        <v>13</v>
      </c>
      <c r="C373" s="4" t="s">
        <v>1838</v>
      </c>
      <c r="D373" s="1" t="s">
        <v>1839</v>
      </c>
      <c r="E373" s="1" t="s">
        <v>1840</v>
      </c>
      <c r="F373" s="4" t="s">
        <v>17</v>
      </c>
      <c r="G373" s="1" t="s">
        <v>18</v>
      </c>
      <c r="H373" s="1" t="s">
        <v>19</v>
      </c>
      <c r="I373" s="1" t="s">
        <v>20</v>
      </c>
      <c r="J373" s="1" t="s">
        <v>1841</v>
      </c>
      <c r="K373" s="1" t="s">
        <v>22</v>
      </c>
      <c r="L373" s="1" t="str">
        <f>HYPERLINK("https://files.afu.se/Downloads/Transcripts/OBDM%20(Mike%20and%20Joe)/2015 10 07 - OBDM VIDEOS - Project Zomboid   Part   20 - Real Gun Mod_VUwGFGU9QmA - transcript (automated).pdf","Transcript Link")</f>
        <v>Transcript Link</v>
      </c>
      <c r="M373" s="2" t="str">
        <f>HYPERLINK("https://files.afu.se/Downloads/Transcripts/OBDM%20(Mike%20and%20Joe)/2015 10 07 - OBDM VIDEOS - Project Zomboid   Part   20 - Real Gun Mod_VUwGFGU9QmA - transcript (automated).pdf","Transcript Link")</f>
        <v>Transcript Link</v>
      </c>
    </row>
    <row r="374" ht="135" spans="1:13">
      <c r="A374" s="1" t="s">
        <v>1842</v>
      </c>
      <c r="B374" s="1" t="s">
        <v>13</v>
      </c>
      <c r="C374" s="4" t="s">
        <v>1843</v>
      </c>
      <c r="D374" s="1" t="s">
        <v>1844</v>
      </c>
      <c r="E374" s="1" t="s">
        <v>1845</v>
      </c>
      <c r="F374" s="4" t="s">
        <v>17</v>
      </c>
      <c r="G374" s="1" t="s">
        <v>18</v>
      </c>
      <c r="H374" s="1" t="s">
        <v>19</v>
      </c>
      <c r="I374" s="1" t="s">
        <v>20</v>
      </c>
      <c r="J374" s="1" t="s">
        <v>1846</v>
      </c>
      <c r="K374" s="1" t="s">
        <v>22</v>
      </c>
      <c r="L374" s="1" t="str">
        <f>HYPERLINK("https://files.afu.se/Downloads/Transcripts/OBDM%20(Mike%20and%20Joe)/2015 10 03 - OBDM VIDEOS - Project Zomboid   Part   19 - Dirty Deeds_z9di6eLVcog - transcript (automated).pdf","Transcript Link")</f>
        <v>Transcript Link</v>
      </c>
      <c r="M374" s="2" t="str">
        <f>HYPERLINK("https://files.afu.se/Downloads/Transcripts/OBDM%20(Mike%20and%20Joe)/2015 10 03 - OBDM VIDEOS - Project Zomboid   Part   19 - Dirty Deeds_z9di6eLVcog - transcript (automated).pdf","Transcript Link")</f>
        <v>Transcript Link</v>
      </c>
    </row>
    <row r="375" ht="135" spans="1:13">
      <c r="A375" s="1" t="s">
        <v>1847</v>
      </c>
      <c r="B375" s="1" t="s">
        <v>13</v>
      </c>
      <c r="C375" s="4" t="s">
        <v>1848</v>
      </c>
      <c r="D375" s="1" t="s">
        <v>1849</v>
      </c>
      <c r="E375" s="1" t="s">
        <v>1850</v>
      </c>
      <c r="F375" s="4" t="s">
        <v>17</v>
      </c>
      <c r="G375" s="1" t="s">
        <v>18</v>
      </c>
      <c r="H375" s="1" t="s">
        <v>19</v>
      </c>
      <c r="I375" s="1" t="s">
        <v>20</v>
      </c>
      <c r="J375" s="1" t="s">
        <v>1851</v>
      </c>
      <c r="K375" s="1" t="s">
        <v>22</v>
      </c>
      <c r="L375" s="1" t="str">
        <f>HYPERLINK("https://files.afu.se/Downloads/Transcripts/OBDM%20(Mike%20and%20Joe)/2015 09 30 - OBDM VIDEOS - Project Zomboid   Part   18 - Wounded Knee_ysT3qlRngsM - transcript (automated).pdf","Transcript Link")</f>
        <v>Transcript Link</v>
      </c>
      <c r="M375" s="2" t="str">
        <f>HYPERLINK("https://files.afu.se/Downloads/Transcripts/OBDM%20(Mike%20and%20Joe)/2015 09 30 - OBDM VIDEOS - Project Zomboid   Part   18 - Wounded Knee_ysT3qlRngsM - transcript (automated).pdf","Transcript Link")</f>
        <v>Transcript Link</v>
      </c>
    </row>
    <row r="376" ht="135" spans="1:13">
      <c r="A376" s="1" t="s">
        <v>1852</v>
      </c>
      <c r="B376" s="1" t="s">
        <v>13</v>
      </c>
      <c r="C376" s="4" t="s">
        <v>1853</v>
      </c>
      <c r="D376" s="1" t="s">
        <v>1854</v>
      </c>
      <c r="E376" s="1" t="s">
        <v>1855</v>
      </c>
      <c r="F376" s="4" t="s">
        <v>17</v>
      </c>
      <c r="G376" s="1" t="s">
        <v>18</v>
      </c>
      <c r="H376" s="1" t="s">
        <v>19</v>
      </c>
      <c r="I376" s="1" t="s">
        <v>20</v>
      </c>
      <c r="J376" s="1" t="s">
        <v>1856</v>
      </c>
      <c r="K376" s="1" t="s">
        <v>22</v>
      </c>
      <c r="L376" s="1" t="str">
        <f>HYPERLINK("https://files.afu.se/Downloads/Transcripts/OBDM%20(Mike%20and%20Joe)/2015 09 26 - OBDM VIDEOS - Project Zomboid   Part   17 - The Gipper_ZiP2Jt4h-rQ - transcript (automated).pdf","Transcript Link")</f>
        <v>Transcript Link</v>
      </c>
      <c r="M376" s="2" t="str">
        <f>HYPERLINK("https://files.afu.se/Downloads/Transcripts/OBDM%20(Mike%20and%20Joe)/2015 09 26 - OBDM VIDEOS - Project Zomboid   Part   17 - The Gipper_ZiP2Jt4h-rQ - transcript (automated).pdf","Transcript Link")</f>
        <v>Transcript Link</v>
      </c>
    </row>
    <row r="377" ht="135" spans="1:13">
      <c r="A377" s="1" t="s">
        <v>1857</v>
      </c>
      <c r="B377" s="1" t="s">
        <v>13</v>
      </c>
      <c r="C377" s="4" t="s">
        <v>1858</v>
      </c>
      <c r="D377" s="1" t="s">
        <v>1859</v>
      </c>
      <c r="E377" s="1" t="s">
        <v>1860</v>
      </c>
      <c r="F377" s="4" t="s">
        <v>17</v>
      </c>
      <c r="G377" s="1" t="s">
        <v>18</v>
      </c>
      <c r="H377" s="1" t="s">
        <v>19</v>
      </c>
      <c r="I377" s="1" t="s">
        <v>20</v>
      </c>
      <c r="J377" s="1" t="s">
        <v>1861</v>
      </c>
      <c r="K377" s="1" t="s">
        <v>22</v>
      </c>
      <c r="L377" s="1" t="str">
        <f>HYPERLINK("https://files.afu.se/Downloads/Transcripts/OBDM%20(Mike%20and%20Joe)/2015 09 22 - OBDM VIDEOS - Project Zomboid   Part   16 - Honest Bandits_zHIph6Qhhr0 - transcript (automated).pdf","Transcript Link")</f>
        <v>Transcript Link</v>
      </c>
      <c r="M377" s="2" t="str">
        <f>HYPERLINK("https://files.afu.se/Downloads/Transcripts/OBDM%20(Mike%20and%20Joe)/2015 09 22 - OBDM VIDEOS - Project Zomboid   Part   16 - Honest Bandits_zHIph6Qhhr0 - transcript (automated).pdf","Transcript Link")</f>
        <v>Transcript Link</v>
      </c>
    </row>
    <row r="378" ht="135" spans="1:13">
      <c r="A378" s="1" t="s">
        <v>1862</v>
      </c>
      <c r="B378" s="1" t="s">
        <v>13</v>
      </c>
      <c r="C378" s="4" t="s">
        <v>1863</v>
      </c>
      <c r="D378" s="1" t="s">
        <v>1864</v>
      </c>
      <c r="E378" s="1" t="s">
        <v>1865</v>
      </c>
      <c r="F378" s="4" t="s">
        <v>17</v>
      </c>
      <c r="G378" s="1" t="s">
        <v>18</v>
      </c>
      <c r="H378" s="1" t="s">
        <v>19</v>
      </c>
      <c r="I378" s="1" t="s">
        <v>20</v>
      </c>
      <c r="J378" s="1" t="s">
        <v>1866</v>
      </c>
      <c r="K378" s="1" t="s">
        <v>22</v>
      </c>
      <c r="L378" s="1" t="str">
        <f>HYPERLINK("https://files.afu.se/Downloads/Transcripts/OBDM%20(Mike%20and%20Joe)/2015 09 08 - OBDM VIDEOS - Project Zomboid   Part   15 - Run &amp; Gun_PoJu7OLM9aw - transcript (automated).pdf","Transcript Link")</f>
        <v>Transcript Link</v>
      </c>
      <c r="M378" s="2" t="str">
        <f>HYPERLINK("https://files.afu.se/Downloads/Transcripts/OBDM%20(Mike%20and%20Joe)/2015 09 08 - OBDM VIDEOS - Project Zomboid   Part   15 - Run &amp; Gun_PoJu7OLM9aw - transcript (automated).pdf","Transcript Link")</f>
        <v>Transcript Link</v>
      </c>
    </row>
    <row r="379" ht="135" spans="1:13">
      <c r="A379" s="1" t="s">
        <v>1867</v>
      </c>
      <c r="B379" s="1" t="s">
        <v>13</v>
      </c>
      <c r="C379" s="4" t="s">
        <v>1868</v>
      </c>
      <c r="D379" s="1" t="s">
        <v>1869</v>
      </c>
      <c r="E379" s="1" t="s">
        <v>1870</v>
      </c>
      <c r="F379" s="4" t="s">
        <v>17</v>
      </c>
      <c r="G379" s="1" t="s">
        <v>18</v>
      </c>
      <c r="H379" s="1" t="s">
        <v>19</v>
      </c>
      <c r="I379" s="1" t="s">
        <v>20</v>
      </c>
      <c r="J379" s="1" t="s">
        <v>1871</v>
      </c>
      <c r="K379" s="1" t="s">
        <v>22</v>
      </c>
      <c r="L379" s="1" t="str">
        <f>HYPERLINK("https://files.afu.se/Downloads/Transcripts/OBDM%20(Mike%20and%20Joe)/2015 08 27 - OBDM VIDEOS - Project Zomboid   Part   14 - The Firing Squad_mNTH4lWryAg - transcript (automated).pdf","Transcript Link")</f>
        <v>Transcript Link</v>
      </c>
      <c r="M379" s="2" t="str">
        <f>HYPERLINK("https://files.afu.se/Downloads/Transcripts/OBDM%20(Mike%20and%20Joe)/2015 08 27 - OBDM VIDEOS - Project Zomboid   Part   14 - The Firing Squad_mNTH4lWryAg - transcript (automated).pdf","Transcript Link")</f>
        <v>Transcript Link</v>
      </c>
    </row>
    <row r="380" ht="135" spans="1:13">
      <c r="A380" s="1" t="s">
        <v>1872</v>
      </c>
      <c r="B380" s="1" t="s">
        <v>13</v>
      </c>
      <c r="C380" s="4" t="s">
        <v>1873</v>
      </c>
      <c r="D380" s="1" t="s">
        <v>1874</v>
      </c>
      <c r="E380" s="1" t="s">
        <v>1875</v>
      </c>
      <c r="F380" s="4" t="s">
        <v>17</v>
      </c>
      <c r="G380" s="1" t="s">
        <v>18</v>
      </c>
      <c r="H380" s="1" t="s">
        <v>19</v>
      </c>
      <c r="I380" s="1" t="s">
        <v>20</v>
      </c>
      <c r="J380" s="1" t="s">
        <v>1876</v>
      </c>
      <c r="K380" s="1" t="s">
        <v>22</v>
      </c>
      <c r="L380" s="1" t="str">
        <f>HYPERLINK("https://files.afu.se/Downloads/Transcripts/OBDM%20(Mike%20and%20Joe)/2015 08 09 - OBDM VIDEOS - Project Zomboid v32   Part   13 - The Beltway Boys_wFq3vcylRrs - transcript (automated).pdf","Transcript Link")</f>
        <v>Transcript Link</v>
      </c>
      <c r="M380" s="2" t="str">
        <f>HYPERLINK("https://files.afu.se/Downloads/Transcripts/OBDM%20(Mike%20and%20Joe)/2015 08 09 - OBDM VIDEOS - Project Zomboid v32   Part   13 - The Beltway Boys_wFq3vcylRrs - transcript (automated).pdf","Transcript Link")</f>
        <v>Transcript Link</v>
      </c>
    </row>
    <row r="381" ht="135" spans="1:13">
      <c r="A381" s="1" t="s">
        <v>1877</v>
      </c>
      <c r="B381" s="1" t="s">
        <v>13</v>
      </c>
      <c r="C381" s="4" t="s">
        <v>1878</v>
      </c>
      <c r="D381" s="1" t="s">
        <v>1879</v>
      </c>
      <c r="E381" s="1" t="s">
        <v>1880</v>
      </c>
      <c r="F381" s="4" t="s">
        <v>17</v>
      </c>
      <c r="G381" s="1" t="s">
        <v>18</v>
      </c>
      <c r="H381" s="1" t="s">
        <v>19</v>
      </c>
      <c r="I381" s="1" t="s">
        <v>20</v>
      </c>
      <c r="J381" s="1" t="s">
        <v>1881</v>
      </c>
      <c r="K381" s="1" t="s">
        <v>22</v>
      </c>
      <c r="L381" s="1" t="str">
        <f>HYPERLINK("https://files.afu.se/Downloads/Transcripts/OBDM%20(Mike%20and%20Joe)/2015 08 06 - OBDM VIDEOS - World of Tanks   Billy the Kid_XL6QdgqUQ1E - transcript (automated).pdf","Transcript Link")</f>
        <v>Transcript Link</v>
      </c>
      <c r="M381" s="2" t="str">
        <f>HYPERLINK("https://files.afu.se/Downloads/Transcripts/OBDM%20(Mike%20and%20Joe)/2015 08 06 - OBDM VIDEOS - World of Tanks   Billy the Kid_XL6QdgqUQ1E - transcript (automated).pdf","Transcript Link")</f>
        <v>Transcript Link</v>
      </c>
    </row>
    <row r="382" ht="375" spans="1:13">
      <c r="A382" s="1" t="s">
        <v>1882</v>
      </c>
      <c r="B382" s="1" t="s">
        <v>13</v>
      </c>
      <c r="C382" s="4" t="s">
        <v>1883</v>
      </c>
      <c r="D382" s="1" t="s">
        <v>1884</v>
      </c>
      <c r="E382" s="1" t="s">
        <v>1885</v>
      </c>
      <c r="F382" s="4" t="s">
        <v>17</v>
      </c>
      <c r="G382" s="1" t="s">
        <v>18</v>
      </c>
      <c r="H382" s="1" t="s">
        <v>19</v>
      </c>
      <c r="I382" s="1" t="s">
        <v>20</v>
      </c>
      <c r="J382" s="1" t="s">
        <v>1886</v>
      </c>
      <c r="K382" s="1" t="s">
        <v>22</v>
      </c>
      <c r="L382" s="1" t="str">
        <f>HYPERLINK("https://files.afu.se/Downloads/Transcripts/OBDM%20(Mike%20and%20Joe)/2015 08 01 - OBDM VIDEOS - GTAV Online   Live Free, Bus Hard_hWyL4QRpPV0 - transcript (automated).pdf","Transcript Link")</f>
        <v>Transcript Link</v>
      </c>
      <c r="M382" s="2" t="str">
        <f>HYPERLINK("https://files.afu.se/Downloads/Transcripts/OBDM%20(Mike%20and%20Joe)/2015 08 01 - OBDM VIDEOS - GTAV Online   Live Free, Bus Hard_hWyL4QRpPV0 - transcript (automated).pdf","Transcript Link")</f>
        <v>Transcript Link</v>
      </c>
    </row>
    <row r="383" ht="135" spans="1:13">
      <c r="A383" s="1" t="s">
        <v>1887</v>
      </c>
      <c r="B383" s="1" t="s">
        <v>13</v>
      </c>
      <c r="C383" s="4" t="s">
        <v>1888</v>
      </c>
      <c r="D383" s="1" t="s">
        <v>1889</v>
      </c>
      <c r="E383" s="1" t="s">
        <v>1890</v>
      </c>
      <c r="F383" s="4" t="s">
        <v>17</v>
      </c>
      <c r="G383" s="1" t="s">
        <v>18</v>
      </c>
      <c r="H383" s="1" t="s">
        <v>19</v>
      </c>
      <c r="I383" s="1" t="s">
        <v>20</v>
      </c>
      <c r="J383" s="1" t="s">
        <v>1891</v>
      </c>
      <c r="K383" s="1" t="s">
        <v>22</v>
      </c>
      <c r="L383" s="1" t="str">
        <f>HYPERLINK("https://files.afu.se/Downloads/Transcripts/OBDM%20(Mike%20and%20Joe)/2015 07 28 - OBDM VIDEOS - Elder Scrolls Online   Goblin Smasher_KTPXpBX4Bbs - transcript (automated).pdf","Transcript Link")</f>
        <v>Transcript Link</v>
      </c>
      <c r="M383" s="2" t="str">
        <f>HYPERLINK("https://files.afu.se/Downloads/Transcripts/OBDM%20(Mike%20and%20Joe)/2015 07 28 - OBDM VIDEOS - Elder Scrolls Online   Goblin Smasher_KTPXpBX4Bbs - transcript (automated).pdf","Transcript Link")</f>
        <v>Transcript Link</v>
      </c>
    </row>
    <row r="384" ht="390" spans="1:13">
      <c r="A384" s="1" t="s">
        <v>1892</v>
      </c>
      <c r="B384" s="1" t="s">
        <v>13</v>
      </c>
      <c r="C384" s="4" t="s">
        <v>1893</v>
      </c>
      <c r="D384" s="1" t="s">
        <v>1894</v>
      </c>
      <c r="E384" s="1" t="s">
        <v>1895</v>
      </c>
      <c r="F384" s="4" t="s">
        <v>17</v>
      </c>
      <c r="G384" s="1" t="s">
        <v>18</v>
      </c>
      <c r="H384" s="1" t="s">
        <v>19</v>
      </c>
      <c r="I384" s="1" t="s">
        <v>20</v>
      </c>
      <c r="J384" s="1" t="s">
        <v>1896</v>
      </c>
      <c r="K384" s="1" t="s">
        <v>22</v>
      </c>
      <c r="L384" s="1" t="str">
        <f>HYPERLINK("https://files.afu.se/Downloads/Transcripts/OBDM%20(Mike%20and%20Joe)/2015 07 19 - OBDM VIDEOS - GTAV Online   Questionable Costs_DxALJQwsmgQ - transcript (automated).pdf","Transcript Link")</f>
        <v>Transcript Link</v>
      </c>
      <c r="M384" s="2" t="str">
        <f>HYPERLINK("https://files.afu.se/Downloads/Transcripts/OBDM%20(Mike%20and%20Joe)/2015 07 19 - OBDM VIDEOS - GTAV Online   Questionable Costs_DxALJQwsmgQ - transcript (automated).pdf","Transcript Link")</f>
        <v>Transcript Link</v>
      </c>
    </row>
    <row r="385" ht="135" spans="1:13">
      <c r="A385" s="1" t="s">
        <v>1897</v>
      </c>
      <c r="B385" s="1" t="s">
        <v>13</v>
      </c>
      <c r="C385" s="4" t="s">
        <v>1898</v>
      </c>
      <c r="D385" s="1" t="s">
        <v>1899</v>
      </c>
      <c r="E385" s="1" t="s">
        <v>1900</v>
      </c>
      <c r="F385" s="4" t="s">
        <v>17</v>
      </c>
      <c r="G385" s="1" t="s">
        <v>18</v>
      </c>
      <c r="H385" s="1" t="s">
        <v>19</v>
      </c>
      <c r="I385" s="1" t="s">
        <v>20</v>
      </c>
      <c r="J385" s="1" t="s">
        <v>1901</v>
      </c>
      <c r="K385" s="1" t="s">
        <v>22</v>
      </c>
      <c r="L385" s="1" t="str">
        <f>HYPERLINK("https://files.afu.se/Downloads/Transcripts/OBDM%20(Mike%20and%20Joe)/2015 07 14 - OBDM VIDEOS - Elder Scrolls Online   Street Life_bieWY1wbfs8 - transcript (automated).pdf","Transcript Link")</f>
        <v>Transcript Link</v>
      </c>
      <c r="M385" s="2" t="str">
        <f>HYPERLINK("https://files.afu.se/Downloads/Transcripts/OBDM%20(Mike%20and%20Joe)/2015 07 14 - OBDM VIDEOS - Elder Scrolls Online   Street Life_bieWY1wbfs8 - transcript (automated).pdf","Transcript Link")</f>
        <v>Transcript Link</v>
      </c>
    </row>
    <row r="386" ht="409.5" spans="1:13">
      <c r="A386" s="1" t="s">
        <v>1902</v>
      </c>
      <c r="B386" s="1" t="s">
        <v>13</v>
      </c>
      <c r="C386" s="4" t="s">
        <v>1903</v>
      </c>
      <c r="D386" s="1" t="s">
        <v>1904</v>
      </c>
      <c r="E386" s="1" t="s">
        <v>1905</v>
      </c>
      <c r="F386" s="4" t="s">
        <v>17</v>
      </c>
      <c r="G386" s="1" t="s">
        <v>18</v>
      </c>
      <c r="H386" s="1" t="s">
        <v>19</v>
      </c>
      <c r="I386" s="1" t="s">
        <v>20</v>
      </c>
      <c r="J386" s="1" t="s">
        <v>1906</v>
      </c>
      <c r="K386" s="1" t="s">
        <v>22</v>
      </c>
      <c r="L386" s="1" t="str">
        <f>HYPERLINK("https://files.afu.se/Downloads/Transcripts/OBDM%20(Mike%20and%20Joe)/2015 07 12 - OBDM VIDEOS - Project Zomboid v32   Part   12 - Blood Sport_FrTBzkiff0E - transcript (automated).pdf","Transcript Link")</f>
        <v>Transcript Link</v>
      </c>
      <c r="M386" s="2" t="str">
        <f>HYPERLINK("https://files.afu.se/Downloads/Transcripts/OBDM%20(Mike%20and%20Joe)/2015 07 12 - OBDM VIDEOS - Project Zomboid v32   Part   12 - Blood Sport_FrTBzkiff0E - transcript (automated).pdf","Transcript Link")</f>
        <v>Transcript Link</v>
      </c>
    </row>
    <row r="387" ht="409.5" spans="1:13">
      <c r="A387" s="1" t="s">
        <v>1907</v>
      </c>
      <c r="B387" s="1" t="s">
        <v>13</v>
      </c>
      <c r="C387" s="4" t="s">
        <v>1908</v>
      </c>
      <c r="D387" s="1" t="s">
        <v>1909</v>
      </c>
      <c r="E387" s="1" t="s">
        <v>1910</v>
      </c>
      <c r="F387" s="4" t="s">
        <v>17</v>
      </c>
      <c r="G387" s="1" t="s">
        <v>18</v>
      </c>
      <c r="H387" s="1" t="s">
        <v>19</v>
      </c>
      <c r="I387" s="1" t="s">
        <v>20</v>
      </c>
      <c r="J387" s="1" t="s">
        <v>1911</v>
      </c>
      <c r="K387" s="1" t="s">
        <v>22</v>
      </c>
      <c r="L387" s="1" t="str">
        <f>HYPERLINK("https://files.afu.se/Downloads/Transcripts/OBDM%20(Mike%20and%20Joe)/2015 06 26 - OBDM VIDEOS - Project Zomboid v32   Part   11 - Deception_XTf9gOyJnXw - transcript (automated).pdf","Transcript Link")</f>
        <v>Transcript Link</v>
      </c>
      <c r="M387" s="2" t="str">
        <f>HYPERLINK("https://files.afu.se/Downloads/Transcripts/OBDM%20(Mike%20and%20Joe)/2015 06 26 - OBDM VIDEOS - Project Zomboid v32   Part   11 - Deception_XTf9gOyJnXw - transcript (automated).pdf","Transcript Link")</f>
        <v>Transcript Link</v>
      </c>
    </row>
    <row r="388" ht="409.5" spans="1:13">
      <c r="A388" s="1" t="s">
        <v>1912</v>
      </c>
      <c r="B388" s="1" t="s">
        <v>13</v>
      </c>
      <c r="C388" s="4" t="s">
        <v>1913</v>
      </c>
      <c r="D388" s="1" t="s">
        <v>1914</v>
      </c>
      <c r="E388" s="1" t="s">
        <v>1915</v>
      </c>
      <c r="F388" s="4" t="s">
        <v>17</v>
      </c>
      <c r="G388" s="1" t="s">
        <v>18</v>
      </c>
      <c r="H388" s="1" t="s">
        <v>19</v>
      </c>
      <c r="I388" s="1" t="s">
        <v>20</v>
      </c>
      <c r="J388" s="1" t="s">
        <v>1916</v>
      </c>
      <c r="K388" s="1" t="s">
        <v>22</v>
      </c>
      <c r="L388" s="1" t="str">
        <f>HYPERLINK("https://files.afu.se/Downloads/Transcripts/OBDM%20(Mike%20and%20Joe)/2015 06 17 - OBDM VIDEOS - Project Zomboid v32   Part   10 - Voyage Quest_pZoEw23NMi0 - transcript (automated).pdf","Transcript Link")</f>
        <v>Transcript Link</v>
      </c>
      <c r="M388" s="2" t="str">
        <f>HYPERLINK("https://files.afu.se/Downloads/Transcripts/OBDM%20(Mike%20and%20Joe)/2015 06 17 - OBDM VIDEOS - Project Zomboid v32   Part   10 - Voyage Quest_pZoEw23NMi0 - transcript (automated).pdf","Transcript Link")</f>
        <v>Transcript Link</v>
      </c>
    </row>
    <row r="389" ht="409.5" spans="1:13">
      <c r="A389" s="1" t="s">
        <v>1917</v>
      </c>
      <c r="B389" s="1" t="s">
        <v>13</v>
      </c>
      <c r="C389" s="4" t="s">
        <v>1918</v>
      </c>
      <c r="D389" s="1" t="s">
        <v>1919</v>
      </c>
      <c r="E389" s="1" t="s">
        <v>1920</v>
      </c>
      <c r="F389" s="4" t="s">
        <v>17</v>
      </c>
      <c r="G389" s="1" t="s">
        <v>18</v>
      </c>
      <c r="H389" s="1" t="s">
        <v>19</v>
      </c>
      <c r="I389" s="1" t="s">
        <v>20</v>
      </c>
      <c r="J389" s="1" t="s">
        <v>1921</v>
      </c>
      <c r="K389" s="1" t="s">
        <v>22</v>
      </c>
      <c r="L389" s="1" t="str">
        <f>HYPERLINK("https://files.afu.se/Downloads/Transcripts/OBDM%20(Mike%20and%20Joe)/2015 06 14 - OBDM VIDEOS - Project Zomboid v32   Part   9 - The Three Amigos_WJUEg5YbyUk - transcript (automated).pdf","Transcript Link")</f>
        <v>Transcript Link</v>
      </c>
      <c r="M389" s="2" t="str">
        <f>HYPERLINK("https://files.afu.se/Downloads/Transcripts/OBDM%20(Mike%20and%20Joe)/2015 06 14 - OBDM VIDEOS - Project Zomboid v32   Part   9 - The Three Amigos_WJUEg5YbyUk - transcript (automated).pdf","Transcript Link")</f>
        <v>Transcript Link</v>
      </c>
    </row>
    <row r="390" ht="135" spans="1:13">
      <c r="A390" s="1" t="s">
        <v>1922</v>
      </c>
      <c r="B390" s="1" t="s">
        <v>13</v>
      </c>
      <c r="C390" s="4" t="s">
        <v>1923</v>
      </c>
      <c r="D390" s="1" t="s">
        <v>1924</v>
      </c>
      <c r="E390" s="1" t="s">
        <v>1925</v>
      </c>
      <c r="F390" s="4" t="s">
        <v>17</v>
      </c>
      <c r="G390" s="1" t="s">
        <v>18</v>
      </c>
      <c r="H390" s="1" t="s">
        <v>19</v>
      </c>
      <c r="I390" s="1" t="s">
        <v>20</v>
      </c>
      <c r="J390" s="1" t="s">
        <v>1926</v>
      </c>
      <c r="K390" s="1" t="s">
        <v>22</v>
      </c>
      <c r="L390" s="1" t="str">
        <f>HYPERLINK("https://files.afu.se/Downloads/Transcripts/OBDM%20(Mike%20and%20Joe)/2015 06 12 - OBDM VIDEOS - SMITE Beta   xBox One   First Impressions_8ydYUfQFBZM - transcript (automated).pdf","Transcript Link")</f>
        <v>Transcript Link</v>
      </c>
      <c r="M390" s="2" t="str">
        <f>HYPERLINK("https://files.afu.se/Downloads/Transcripts/OBDM%20(Mike%20and%20Joe)/2015 06 12 - OBDM VIDEOS - SMITE Beta   xBox One   First Impressions_8ydYUfQFBZM - transcript (automated).pdf","Transcript Link")</f>
        <v>Transcript Link</v>
      </c>
    </row>
    <row r="391" ht="409.5" spans="1:13">
      <c r="A391" s="1" t="s">
        <v>1927</v>
      </c>
      <c r="B391" s="1" t="s">
        <v>13</v>
      </c>
      <c r="C391" s="4" t="s">
        <v>1928</v>
      </c>
      <c r="D391" s="1" t="s">
        <v>1929</v>
      </c>
      <c r="E391" s="1" t="s">
        <v>1930</v>
      </c>
      <c r="F391" s="4" t="s">
        <v>17</v>
      </c>
      <c r="G391" s="1" t="s">
        <v>18</v>
      </c>
      <c r="H391" s="1" t="s">
        <v>19</v>
      </c>
      <c r="I391" s="1" t="s">
        <v>20</v>
      </c>
      <c r="J391" s="1" t="s">
        <v>1931</v>
      </c>
      <c r="K391" s="1" t="s">
        <v>22</v>
      </c>
      <c r="L391" s="1" t="str">
        <f>HYPERLINK("https://files.afu.se/Downloads/Transcripts/OBDM%20(Mike%20and%20Joe)/2015 06 08 - OBDM VIDEOS - Project Zomboid   Part   8 - Jailhouse Rock_tNTda2Qd5tQ - transcript (automated).pdf","Transcript Link")</f>
        <v>Transcript Link</v>
      </c>
      <c r="M391" s="2" t="str">
        <f>HYPERLINK("https://files.afu.se/Downloads/Transcripts/OBDM%20(Mike%20and%20Joe)/2015 06 08 - OBDM VIDEOS - Project Zomboid   Part   8 - Jailhouse Rock_tNTda2Qd5tQ - transcript (automated).pdf","Transcript Link")</f>
        <v>Transcript Link</v>
      </c>
    </row>
    <row r="392" ht="409.5" spans="1:13">
      <c r="A392" s="1" t="s">
        <v>1932</v>
      </c>
      <c r="B392" s="1" t="s">
        <v>13</v>
      </c>
      <c r="C392" s="4" t="s">
        <v>1933</v>
      </c>
      <c r="D392" s="1" t="s">
        <v>1934</v>
      </c>
      <c r="E392" s="1" t="s">
        <v>1935</v>
      </c>
      <c r="F392" s="4" t="s">
        <v>17</v>
      </c>
      <c r="G392" s="1" t="s">
        <v>18</v>
      </c>
      <c r="H392" s="1" t="s">
        <v>19</v>
      </c>
      <c r="I392" s="1" t="s">
        <v>20</v>
      </c>
      <c r="J392" s="1" t="s">
        <v>1936</v>
      </c>
      <c r="K392" s="1" t="s">
        <v>22</v>
      </c>
      <c r="L392" s="1" t="str">
        <f>HYPERLINK("https://files.afu.se/Downloads/Transcripts/OBDM%20(Mike%20and%20Joe)/2015 05 30 - OBDM VIDEOS - Project Zomboid   Part   7 - The Brotherhood of Pain_TpCnLcL0FyM - transcript (automated).pdf","Transcript Link")</f>
        <v>Transcript Link</v>
      </c>
      <c r="M392" s="2" t="str">
        <f>HYPERLINK("https://files.afu.se/Downloads/Transcripts/OBDM%20(Mike%20and%20Joe)/2015 05 30 - OBDM VIDEOS - Project Zomboid   Part   7 - The Brotherhood of Pain_TpCnLcL0FyM - transcript (automated).pdf","Transcript Link")</f>
        <v>Transcript Link</v>
      </c>
    </row>
    <row r="393" ht="360" spans="1:13">
      <c r="A393" s="1" t="s">
        <v>1937</v>
      </c>
      <c r="B393" s="1" t="s">
        <v>13</v>
      </c>
      <c r="C393" s="4" t="s">
        <v>1938</v>
      </c>
      <c r="D393" s="1" t="s">
        <v>1939</v>
      </c>
      <c r="E393" s="1" t="s">
        <v>1940</v>
      </c>
      <c r="F393" s="4" t="s">
        <v>17</v>
      </c>
      <c r="G393" s="1" t="s">
        <v>18</v>
      </c>
      <c r="H393" s="1" t="s">
        <v>19</v>
      </c>
      <c r="I393" s="1" t="s">
        <v>20</v>
      </c>
      <c r="J393" s="1" t="s">
        <v>1941</v>
      </c>
      <c r="K393" s="1" t="s">
        <v>22</v>
      </c>
      <c r="L393" s="1" t="str">
        <f>HYPERLINK("https://files.afu.se/Downloads/Transcripts/OBDM%20(Mike%20and%20Joe)/2015 05 27 - OBDM VIDEOS - Project Zomboid   Part   6 - Annihilation_36fitNWd5uM - transcript (automated).pdf","Transcript Link")</f>
        <v>Transcript Link</v>
      </c>
      <c r="M393" s="2" t="str">
        <f>HYPERLINK("https://files.afu.se/Downloads/Transcripts/OBDM%20(Mike%20and%20Joe)/2015 05 27 - OBDM VIDEOS - Project Zomboid   Part   6 - Annihilation_36fitNWd5uM - transcript (automated).pdf","Transcript Link")</f>
        <v>Transcript Link</v>
      </c>
    </row>
    <row r="394" ht="315" spans="1:13">
      <c r="A394" s="1" t="s">
        <v>1942</v>
      </c>
      <c r="B394" s="1" t="s">
        <v>13</v>
      </c>
      <c r="C394" s="4" t="s">
        <v>1943</v>
      </c>
      <c r="D394" s="1" t="s">
        <v>1944</v>
      </c>
      <c r="E394" s="1" t="s">
        <v>1945</v>
      </c>
      <c r="F394" s="4" t="s">
        <v>17</v>
      </c>
      <c r="G394" s="1" t="s">
        <v>18</v>
      </c>
      <c r="H394" s="1" t="s">
        <v>19</v>
      </c>
      <c r="I394" s="1" t="s">
        <v>20</v>
      </c>
      <c r="J394" s="1" t="s">
        <v>1946</v>
      </c>
      <c r="K394" s="1" t="s">
        <v>22</v>
      </c>
      <c r="L394" s="1" t="str">
        <f>HYPERLINK("https://files.afu.se/Downloads/Transcripts/OBDM%20(Mike%20and%20Joe)/2015 05 26 - OBDM VIDEOS - Project Zomboid   Part   5 - We Are Bandits_k_4kCd8KAM0 - transcript (automated).pdf","Transcript Link")</f>
        <v>Transcript Link</v>
      </c>
      <c r="M394" s="2" t="str">
        <f>HYPERLINK("https://files.afu.se/Downloads/Transcripts/OBDM%20(Mike%20and%20Joe)/2015 05 26 - OBDM VIDEOS - Project Zomboid   Part   5 - We Are Bandits_k_4kCd8KAM0 - transcript (automated).pdf","Transcript Link")</f>
        <v>Transcript Link</v>
      </c>
    </row>
    <row r="395" ht="135" spans="1:13">
      <c r="A395" s="1" t="s">
        <v>1947</v>
      </c>
      <c r="B395" s="1" t="s">
        <v>13</v>
      </c>
      <c r="C395" s="4" t="s">
        <v>1948</v>
      </c>
      <c r="D395" s="1" t="s">
        <v>1949</v>
      </c>
      <c r="E395" s="1" t="s">
        <v>1950</v>
      </c>
      <c r="F395" s="4" t="s">
        <v>17</v>
      </c>
      <c r="G395" s="1" t="s">
        <v>18</v>
      </c>
      <c r="H395" s="1" t="s">
        <v>19</v>
      </c>
      <c r="I395" s="1" t="s">
        <v>20</v>
      </c>
      <c r="J395" s="1" t="s">
        <v>1951</v>
      </c>
      <c r="K395" s="1" t="s">
        <v>22</v>
      </c>
      <c r="L395" s="1" t="str">
        <f>HYPERLINK("https://files.afu.se/Downloads/Transcripts/OBDM%20(Mike%20and%20Joe)/2015 05 25 - OBDM VIDEOS - Team Speak Live   Episode 003   Mad Max, Feminism &amp; Super Hero Overload_TPwumsIBt6A - transcript (automated).pdf","Transcript Link")</f>
        <v>Transcript Link</v>
      </c>
      <c r="M395" s="2" t="str">
        <f>HYPERLINK("https://files.afu.se/Downloads/Transcripts/OBDM%20(Mike%20and%20Joe)/2015 05 25 - OBDM VIDEOS - Team Speak Live   Episode 003   Mad Max, Feminism &amp; Super Hero Overload_TPwumsIBt6A - transcript (automated).pdf","Transcript Link")</f>
        <v>Transcript Link</v>
      </c>
    </row>
    <row r="396" ht="285" spans="1:13">
      <c r="A396" s="1" t="s">
        <v>1952</v>
      </c>
      <c r="B396" s="1" t="s">
        <v>13</v>
      </c>
      <c r="C396" s="4" t="s">
        <v>1953</v>
      </c>
      <c r="D396" s="1" t="s">
        <v>1954</v>
      </c>
      <c r="E396" s="1" t="s">
        <v>1955</v>
      </c>
      <c r="F396" s="4" t="s">
        <v>17</v>
      </c>
      <c r="G396" s="1" t="s">
        <v>18</v>
      </c>
      <c r="H396" s="1" t="s">
        <v>19</v>
      </c>
      <c r="I396" s="1" t="s">
        <v>20</v>
      </c>
      <c r="J396" s="1" t="s">
        <v>1956</v>
      </c>
      <c r="K396" s="1" t="s">
        <v>22</v>
      </c>
      <c r="L396" s="1" t="str">
        <f>HYPERLINK("https://files.afu.se/Downloads/Transcripts/OBDM%20(Mike%20and%20Joe)/2015 05 23 - OBDM VIDEOS - Project Zomboid   Part   4 - Crowded House_lrWZ_m2404E - transcript (automated).pdf","Transcript Link")</f>
        <v>Transcript Link</v>
      </c>
      <c r="M396" s="2" t="str">
        <f>HYPERLINK("https://files.afu.se/Downloads/Transcripts/OBDM%20(Mike%20and%20Joe)/2015 05 23 - OBDM VIDEOS - Project Zomboid   Part   4 - Crowded House_lrWZ_m2404E - transcript (automated).pdf","Transcript Link")</f>
        <v>Transcript Link</v>
      </c>
    </row>
    <row r="397" ht="135" spans="1:13">
      <c r="A397" s="1" t="s">
        <v>1957</v>
      </c>
      <c r="B397" s="1" t="s">
        <v>13</v>
      </c>
      <c r="C397" s="4" t="s">
        <v>1958</v>
      </c>
      <c r="D397" s="1" t="s">
        <v>1959</v>
      </c>
      <c r="E397" s="1" t="s">
        <v>1960</v>
      </c>
      <c r="F397" s="4" t="s">
        <v>17</v>
      </c>
      <c r="G397" s="1" t="s">
        <v>18</v>
      </c>
      <c r="H397" s="1" t="s">
        <v>19</v>
      </c>
      <c r="I397" s="1" t="s">
        <v>20</v>
      </c>
      <c r="J397" s="1" t="s">
        <v>1961</v>
      </c>
      <c r="K397" s="1" t="s">
        <v>22</v>
      </c>
      <c r="L397" s="1" t="str">
        <f>HYPERLINK("https://files.afu.se/Downloads/Transcripts/OBDM%20(Mike%20and%20Joe)/2015 05 15 - OBDM VIDEOS - Project Zomboid   Part   3 - Shotgun Blues_D3Tltzgogqs - transcript (automated).pdf","Transcript Link")</f>
        <v>Transcript Link</v>
      </c>
      <c r="M397" s="2" t="str">
        <f>HYPERLINK("https://files.afu.se/Downloads/Transcripts/OBDM%20(Mike%20and%20Joe)/2015 05 15 - OBDM VIDEOS - Project Zomboid   Part   3 - Shotgun Blues_D3Tltzgogqs - transcript (automated).pdf","Transcript Link")</f>
        <v>Transcript Link</v>
      </c>
    </row>
    <row r="398" ht="135" spans="1:13">
      <c r="A398" s="1" t="s">
        <v>1962</v>
      </c>
      <c r="B398" s="1" t="s">
        <v>13</v>
      </c>
      <c r="C398" s="4" t="s">
        <v>1963</v>
      </c>
      <c r="D398" s="1" t="s">
        <v>1964</v>
      </c>
      <c r="E398" s="1" t="s">
        <v>1965</v>
      </c>
      <c r="F398" s="4" t="s">
        <v>17</v>
      </c>
      <c r="G398" s="1" t="s">
        <v>18</v>
      </c>
      <c r="H398" s="1" t="s">
        <v>19</v>
      </c>
      <c r="I398" s="1" t="s">
        <v>20</v>
      </c>
      <c r="J398" s="1" t="s">
        <v>1966</v>
      </c>
      <c r="K398" s="1" t="s">
        <v>22</v>
      </c>
      <c r="L398" s="1" t="str">
        <f>HYPERLINK("https://files.afu.se/Downloads/Transcripts/OBDM%20(Mike%20and%20Joe)/2015 05 13 - OBDM VIDEOS - Project Zomboid   Part   2 - Dead by Dawn_VuxTOcV2v5Q - transcript (automated).pdf","Transcript Link")</f>
        <v>Transcript Link</v>
      </c>
      <c r="M398" s="2" t="str">
        <f>HYPERLINK("https://files.afu.se/Downloads/Transcripts/OBDM%20(Mike%20and%20Joe)/2015 05 13 - OBDM VIDEOS - Project Zomboid   Part   2 - Dead by Dawn_VuxTOcV2v5Q - transcript (automated).pdf","Transcript Link")</f>
        <v>Transcript Link</v>
      </c>
    </row>
    <row r="399" ht="135" spans="1:13">
      <c r="A399" s="1" t="s">
        <v>1967</v>
      </c>
      <c r="B399" s="1" t="s">
        <v>13</v>
      </c>
      <c r="C399" s="4" t="s">
        <v>1968</v>
      </c>
      <c r="D399" s="1" t="s">
        <v>1969</v>
      </c>
      <c r="E399" s="1" t="s">
        <v>1970</v>
      </c>
      <c r="F399" s="4" t="s">
        <v>17</v>
      </c>
      <c r="G399" s="1" t="s">
        <v>18</v>
      </c>
      <c r="H399" s="1" t="s">
        <v>19</v>
      </c>
      <c r="I399" s="1" t="s">
        <v>20</v>
      </c>
      <c r="J399" s="1" t="s">
        <v>1971</v>
      </c>
      <c r="K399" s="1" t="s">
        <v>22</v>
      </c>
      <c r="L399" s="1" t="str">
        <f>HYPERLINK("https://files.afu.se/Downloads/Transcripts/OBDM%20(Mike%20and%20Joe)/2015 05 10 - OBDM VIDEOS - Project Zomboid   Part   1 - Dead of Winter_7Kl19nG3AiI - transcript (automated).pdf","Transcript Link")</f>
        <v>Transcript Link</v>
      </c>
      <c r="M399" s="2" t="str">
        <f>HYPERLINK("https://files.afu.se/Downloads/Transcripts/OBDM%20(Mike%20and%20Joe)/2015 05 10 - OBDM VIDEOS - Project Zomboid   Part   1 - Dead of Winter_7Kl19nG3AiI - transcript (automated).pdf","Transcript Link")</f>
        <v>Transcript Link</v>
      </c>
    </row>
    <row r="400" ht="135" spans="1:13">
      <c r="A400" s="1" t="s">
        <v>1972</v>
      </c>
      <c r="B400" s="1" t="s">
        <v>13</v>
      </c>
      <c r="C400" s="4" t="s">
        <v>1973</v>
      </c>
      <c r="D400" s="1" t="s">
        <v>1974</v>
      </c>
      <c r="E400" s="1" t="s">
        <v>1975</v>
      </c>
      <c r="F400" s="4" t="s">
        <v>17</v>
      </c>
      <c r="G400" s="1" t="s">
        <v>18</v>
      </c>
      <c r="H400" s="1" t="s">
        <v>19</v>
      </c>
      <c r="I400" s="1" t="s">
        <v>20</v>
      </c>
      <c r="J400" s="1" t="s">
        <v>1976</v>
      </c>
      <c r="K400" s="1" t="s">
        <v>22</v>
      </c>
      <c r="L400" s="1" t="str">
        <f>HYPERLINK("https://files.afu.se/Downloads/Transcripts/OBDM%20(Mike%20and%20Joe)/2015 05 09 - OBDM VIDEOS - SM7B vs SM58   OBDM vLog 05_fSHPNTe_a8E - transcript (automated).pdf","Transcript Link")</f>
        <v>Transcript Link</v>
      </c>
      <c r="M400" s="2" t="str">
        <f>HYPERLINK("https://files.afu.se/Downloads/Transcripts/OBDM%20(Mike%20and%20Joe)/2015 05 09 - OBDM VIDEOS - SM7B vs SM58   OBDM vLog 05_fSHPNTe_a8E - transcript (automated).pdf","Transcript Link")</f>
        <v>Transcript Link</v>
      </c>
    </row>
    <row r="401" ht="135" spans="1:13">
      <c r="A401" s="1" t="s">
        <v>1977</v>
      </c>
      <c r="B401" s="1" t="s">
        <v>13</v>
      </c>
      <c r="C401" s="4" t="s">
        <v>1978</v>
      </c>
      <c r="D401" s="1" t="s">
        <v>1979</v>
      </c>
      <c r="E401" s="1" t="s">
        <v>1980</v>
      </c>
      <c r="F401" s="4" t="s">
        <v>17</v>
      </c>
      <c r="G401" s="1" t="s">
        <v>18</v>
      </c>
      <c r="H401" s="1" t="s">
        <v>19</v>
      </c>
      <c r="I401" s="1" t="s">
        <v>20</v>
      </c>
      <c r="J401" s="1" t="s">
        <v>1981</v>
      </c>
      <c r="K401" s="1" t="s">
        <v>22</v>
      </c>
      <c r="L401" s="1" t="str">
        <f>HYPERLINK("https://files.afu.se/Downloads/Transcripts/OBDM%20(Mike%20and%20Joe)/2015 05 08 - OBDM VIDEOS - GTAV Online   The Hairport_HlVZJxIvUeU - transcript (automated).pdf","Transcript Link")</f>
        <v>Transcript Link</v>
      </c>
      <c r="M401" s="2" t="str">
        <f>HYPERLINK("https://files.afu.se/Downloads/Transcripts/OBDM%20(Mike%20and%20Joe)/2015 05 08 - OBDM VIDEOS - GTAV Online   The Hairport_HlVZJxIvUeU - transcript (automated).pdf","Transcript Link")</f>
        <v>Transcript Link</v>
      </c>
    </row>
    <row r="402" ht="135" spans="1:13">
      <c r="A402" s="1" t="s">
        <v>1982</v>
      </c>
      <c r="B402" s="1" t="s">
        <v>13</v>
      </c>
      <c r="C402" s="4" t="s">
        <v>1983</v>
      </c>
      <c r="D402" s="1" t="s">
        <v>1984</v>
      </c>
      <c r="E402" s="1" t="s">
        <v>1985</v>
      </c>
      <c r="F402" s="4" t="s">
        <v>17</v>
      </c>
      <c r="G402" s="1" t="s">
        <v>18</v>
      </c>
      <c r="H402" s="1" t="s">
        <v>19</v>
      </c>
      <c r="I402" s="1" t="s">
        <v>20</v>
      </c>
      <c r="J402" s="1" t="s">
        <v>1986</v>
      </c>
      <c r="K402" s="1" t="s">
        <v>22</v>
      </c>
      <c r="L402" s="1" t="str">
        <f>HYPERLINK("https://files.afu.se/Downloads/Transcripts/OBDM%20(Mike%20and%20Joe)/2015 05 05 - OBDM VIDEOS - Heroes of the Storm   First Time Fail_GpA2hAt0KO0 - transcript (automated).pdf","Transcript Link")</f>
        <v>Transcript Link</v>
      </c>
      <c r="M402" s="2" t="str">
        <f>HYPERLINK("https://files.afu.se/Downloads/Transcripts/OBDM%20(Mike%20and%20Joe)/2015 05 05 - OBDM VIDEOS - Heroes of the Storm   First Time Fail_GpA2hAt0KO0 - transcript (automated).pdf","Transcript Link")</f>
        <v>Transcript Link</v>
      </c>
    </row>
    <row r="403" ht="409.5" spans="1:13">
      <c r="A403" s="1" t="s">
        <v>1987</v>
      </c>
      <c r="B403" s="1" t="s">
        <v>13</v>
      </c>
      <c r="C403" s="4" t="s">
        <v>1988</v>
      </c>
      <c r="D403" s="1" t="s">
        <v>1989</v>
      </c>
      <c r="E403" s="1" t="s">
        <v>1990</v>
      </c>
      <c r="F403" s="4" t="s">
        <v>17</v>
      </c>
      <c r="G403" s="1" t="s">
        <v>18</v>
      </c>
      <c r="H403" s="1" t="s">
        <v>19</v>
      </c>
      <c r="I403" s="1" t="s">
        <v>20</v>
      </c>
      <c r="J403" s="1" t="s">
        <v>1991</v>
      </c>
      <c r="K403" s="1" t="s">
        <v>22</v>
      </c>
      <c r="L403" s="1" t="str">
        <f>HYPERLINK("https://files.afu.se/Downloads/Transcripts/OBDM%20(Mike%20and%20Joe)/2015 05 03 - OBDM VIDEOS - Audio Setup for Podcasting &amp; Gaming   Exciter Reviews   OBDM vLog 04  _2oAkamoGqUg - transcript (automated).pdf","Transcript Link")</f>
        <v>Transcript Link</v>
      </c>
      <c r="M403" s="2" t="str">
        <f>HYPERLINK("https://files.afu.se/Downloads/Transcripts/OBDM%20(Mike%20and%20Joe)/2015 05 03 - OBDM VIDEOS - Audio Setup for Podcasting &amp; Gaming   Exciter Reviews   OBDM vLog 04  _2oAkamoGqUg - transcript (automated).pdf","Transcript Link")</f>
        <v>Transcript Link</v>
      </c>
    </row>
    <row r="404" ht="135" spans="1:13">
      <c r="A404" s="1" t="s">
        <v>1992</v>
      </c>
      <c r="B404" s="1" t="s">
        <v>13</v>
      </c>
      <c r="C404" s="4" t="s">
        <v>1993</v>
      </c>
      <c r="D404" s="1" t="s">
        <v>1994</v>
      </c>
      <c r="E404" s="1" t="s">
        <v>1995</v>
      </c>
      <c r="F404" s="4" t="s">
        <v>17</v>
      </c>
      <c r="G404" s="1" t="s">
        <v>18</v>
      </c>
      <c r="H404" s="1" t="s">
        <v>19</v>
      </c>
      <c r="I404" s="1" t="s">
        <v>20</v>
      </c>
      <c r="J404" s="1" t="s">
        <v>1996</v>
      </c>
      <c r="K404" s="1" t="s">
        <v>22</v>
      </c>
      <c r="L404" s="1" t="str">
        <f>HYPERLINK("https://files.afu.se/Downloads/Transcripts/OBDM%20(Mike%20and%20Joe)/2015 05 01 - OBDM VIDEOS - GTAV Online   RedNeck Uber_a5bnjrRFKHU - transcript (automated).pdf","Transcript Link")</f>
        <v>Transcript Link</v>
      </c>
      <c r="M404" s="2" t="str">
        <f>HYPERLINK("https://files.afu.se/Downloads/Transcripts/OBDM%20(Mike%20and%20Joe)/2015 05 01 - OBDM VIDEOS - GTAV Online   RedNeck Uber_a5bnjrRFKHU - transcript (automated).pdf","Transcript Link")</f>
        <v>Transcript Link</v>
      </c>
    </row>
    <row r="405" ht="135" spans="1:13">
      <c r="A405" s="1" t="s">
        <v>1997</v>
      </c>
      <c r="B405" s="1" t="s">
        <v>13</v>
      </c>
      <c r="C405" s="4" t="s">
        <v>1998</v>
      </c>
      <c r="D405" s="1" t="s">
        <v>1999</v>
      </c>
      <c r="E405" s="1" t="s">
        <v>2000</v>
      </c>
      <c r="F405" s="4" t="s">
        <v>17</v>
      </c>
      <c r="G405" s="1" t="s">
        <v>18</v>
      </c>
      <c r="H405" s="1" t="s">
        <v>19</v>
      </c>
      <c r="I405" s="1" t="s">
        <v>20</v>
      </c>
      <c r="J405" s="1" t="s">
        <v>2001</v>
      </c>
      <c r="K405" s="1" t="s">
        <v>22</v>
      </c>
      <c r="L405" s="1" t="str">
        <f>HYPERLINK("https://files.afu.se/Downloads/Transcripts/OBDM%20(Mike%20and%20Joe)/2015 04 25 - OBDM VIDEOS - GTA5 Online   Heist   Get to the Bus - Prison Break part 2_hMLVFocWXfY - transcript (automated).pdf","Transcript Link")</f>
        <v>Transcript Link</v>
      </c>
      <c r="M405" s="2" t="str">
        <f>HYPERLINK("https://files.afu.se/Downloads/Transcripts/OBDM%20(Mike%20and%20Joe)/2015 04 25 - OBDM VIDEOS - GTA5 Online   Heist   Get to the Bus - Prison Break part 2_hMLVFocWXfY - transcript (automated).pdf","Transcript Link")</f>
        <v>Transcript Link</v>
      </c>
    </row>
    <row r="406" ht="135" spans="1:13">
      <c r="A406" s="1" t="s">
        <v>2002</v>
      </c>
      <c r="B406" s="1" t="s">
        <v>13</v>
      </c>
      <c r="C406" s="4" t="s">
        <v>2003</v>
      </c>
      <c r="D406" s="1" t="s">
        <v>2004</v>
      </c>
      <c r="E406" s="1" t="s">
        <v>2005</v>
      </c>
      <c r="F406" s="4" t="s">
        <v>17</v>
      </c>
      <c r="G406" s="1" t="s">
        <v>18</v>
      </c>
      <c r="H406" s="1" t="s">
        <v>19</v>
      </c>
      <c r="I406" s="1" t="s">
        <v>20</v>
      </c>
      <c r="J406" s="1" t="s">
        <v>2006</v>
      </c>
      <c r="K406" s="1" t="s">
        <v>22</v>
      </c>
      <c r="L406" s="1" t="str">
        <f>HYPERLINK("https://files.afu.se/Downloads/Transcripts/OBDM%20(Mike%20and%20Joe)/2015 04 23 - OBDM VIDEOS - GTA5 Online   Heist   Get to the Plane - Prison Break part 1_HD6iKyL-QpA - transcript (automated).pdf","Transcript Link")</f>
        <v>Transcript Link</v>
      </c>
      <c r="M406" s="2" t="str">
        <f>HYPERLINK("https://files.afu.se/Downloads/Transcripts/OBDM%20(Mike%20and%20Joe)/2015 04 23 - OBDM VIDEOS - GTA5 Online   Heist   Get to the Plane - Prison Break part 1_HD6iKyL-QpA - transcript (automated).pdf","Transcript Link")</f>
        <v>Transcript Link</v>
      </c>
    </row>
    <row r="407" ht="135" spans="1:13">
      <c r="A407" s="1" t="s">
        <v>2007</v>
      </c>
      <c r="B407" s="1" t="s">
        <v>13</v>
      </c>
      <c r="C407" s="4" t="s">
        <v>2008</v>
      </c>
      <c r="D407" s="1" t="s">
        <v>2009</v>
      </c>
      <c r="E407" s="1" t="s">
        <v>2010</v>
      </c>
      <c r="F407" s="4" t="s">
        <v>17</v>
      </c>
      <c r="G407" s="1" t="s">
        <v>18</v>
      </c>
      <c r="H407" s="1" t="s">
        <v>19</v>
      </c>
      <c r="I407" s="1" t="s">
        <v>20</v>
      </c>
      <c r="J407" s="1" t="s">
        <v>2011</v>
      </c>
      <c r="K407" s="1" t="s">
        <v>22</v>
      </c>
      <c r="L407" s="1" t="str">
        <f>HYPERLINK("https://files.afu.se/Downloads/Transcripts/OBDM%20(Mike%20and%20Joe)/2015 04 21 - OBDM VIDEOS - Neverwinter Episode 01   Close to the Crown_atrR1ZPGxZ8 - transcript (automated).pdf","Transcript Link")</f>
        <v>Transcript Link</v>
      </c>
      <c r="M407" s="2" t="str">
        <f>HYPERLINK("https://files.afu.se/Downloads/Transcripts/OBDM%20(Mike%20and%20Joe)/2015 04 21 - OBDM VIDEOS - Neverwinter Episode 01   Close to the Crown_atrR1ZPGxZ8 - transcript (automated).pdf","Transcript Link")</f>
        <v>Transcript Link</v>
      </c>
    </row>
    <row r="408" ht="135" spans="1:13">
      <c r="A408" s="1" t="s">
        <v>2012</v>
      </c>
      <c r="B408" s="1" t="s">
        <v>13</v>
      </c>
      <c r="C408" s="4" t="s">
        <v>2013</v>
      </c>
      <c r="D408" s="1" t="s">
        <v>2014</v>
      </c>
      <c r="E408" s="1" t="s">
        <v>2015</v>
      </c>
      <c r="F408" s="4" t="s">
        <v>17</v>
      </c>
      <c r="G408" s="1" t="s">
        <v>18</v>
      </c>
      <c r="H408" s="1" t="s">
        <v>19</v>
      </c>
      <c r="I408" s="1" t="s">
        <v>20</v>
      </c>
      <c r="J408" s="1" t="s">
        <v>2016</v>
      </c>
      <c r="K408" s="1" t="s">
        <v>22</v>
      </c>
      <c r="L408" s="1" t="str">
        <f>HYPERLINK("https://files.afu.se/Downloads/Transcripts/OBDM%20(Mike%20and%20Joe)/2015 04 19 - OBDM VIDEOS - GTA5 Online - The Insurgent_3KbJv_P3owQ - transcript (automated).pdf","Transcript Link")</f>
        <v>Transcript Link</v>
      </c>
      <c r="M408" s="2" t="str">
        <f>HYPERLINK("https://files.afu.se/Downloads/Transcripts/OBDM%20(Mike%20and%20Joe)/2015 04 19 - OBDM VIDEOS - GTA5 Online - The Insurgent_3KbJv_P3owQ - transcript (automated).pdf","Transcript Link")</f>
        <v>Transcript Link</v>
      </c>
    </row>
    <row r="409" ht="135" spans="1:13">
      <c r="A409" s="1" t="s">
        <v>2017</v>
      </c>
      <c r="B409" s="1" t="s">
        <v>13</v>
      </c>
      <c r="C409" s="4" t="s">
        <v>2018</v>
      </c>
      <c r="D409" s="1" t="s">
        <v>2019</v>
      </c>
      <c r="E409" s="1" t="s">
        <v>2020</v>
      </c>
      <c r="F409" s="4" t="s">
        <v>17</v>
      </c>
      <c r="G409" s="1" t="s">
        <v>18</v>
      </c>
      <c r="H409" s="1" t="s">
        <v>19</v>
      </c>
      <c r="I409" s="1" t="s">
        <v>20</v>
      </c>
      <c r="J409" s="1" t="s">
        <v>2021</v>
      </c>
      <c r="K409" s="1" t="s">
        <v>22</v>
      </c>
      <c r="L409" s="1" t="str">
        <f>HYPERLINK("https://files.afu.se/Downloads/Transcripts/OBDM%20(Mike%20and%20Joe)/2015 04 16 - OBDM VIDEOS - Battlefield Hardline   Hold the Door!!!_K-3v1NZSV2I - transcript (automated).pdf","Transcript Link")</f>
        <v>Transcript Link</v>
      </c>
      <c r="M409" s="2" t="str">
        <f>HYPERLINK("https://files.afu.se/Downloads/Transcripts/OBDM%20(Mike%20and%20Joe)/2015 04 16 - OBDM VIDEOS - Battlefield Hardline   Hold the Door!!!_K-3v1NZSV2I - transcript (automated).pdf","Transcript Link")</f>
        <v>Transcript Link</v>
      </c>
    </row>
    <row r="410" ht="135" spans="1:13">
      <c r="A410" s="1" t="s">
        <v>2022</v>
      </c>
      <c r="B410" s="1" t="s">
        <v>13</v>
      </c>
      <c r="C410" s="4" t="s">
        <v>2023</v>
      </c>
      <c r="D410" s="1" t="s">
        <v>2024</v>
      </c>
      <c r="E410" s="1" t="s">
        <v>2025</v>
      </c>
      <c r="F410" s="4" t="s">
        <v>17</v>
      </c>
      <c r="G410" s="1" t="s">
        <v>18</v>
      </c>
      <c r="H410" s="1" t="s">
        <v>19</v>
      </c>
      <c r="I410" s="1" t="s">
        <v>20</v>
      </c>
      <c r="J410" s="1" t="s">
        <v>2026</v>
      </c>
      <c r="K410" s="1" t="s">
        <v>22</v>
      </c>
      <c r="L410" s="1" t="str">
        <f>HYPERLINK("https://files.afu.se/Downloads/Transcripts/OBDM%20(Mike%20and%20Joe)/2015 04 13 - OBDM VIDEOS - Battlefield Hardline   Do The Loop_Ko0o34ImXec - transcript (automated).pdf","Transcript Link")</f>
        <v>Transcript Link</v>
      </c>
      <c r="M410" s="2" t="str">
        <f>HYPERLINK("https://files.afu.se/Downloads/Transcripts/OBDM%20(Mike%20and%20Joe)/2015 04 13 - OBDM VIDEOS - Battlefield Hardline   Do The Loop_Ko0o34ImXec - transcript (automated).pdf","Transcript Link")</f>
        <v>Transcript Link</v>
      </c>
    </row>
    <row r="411" ht="135" spans="1:13">
      <c r="A411" s="1" t="s">
        <v>2027</v>
      </c>
      <c r="B411" s="1" t="s">
        <v>13</v>
      </c>
      <c r="C411" s="4" t="s">
        <v>2028</v>
      </c>
      <c r="D411" s="1" t="s">
        <v>2029</v>
      </c>
      <c r="E411" s="1" t="s">
        <v>2030</v>
      </c>
      <c r="F411" s="4" t="s">
        <v>17</v>
      </c>
      <c r="G411" s="1" t="s">
        <v>18</v>
      </c>
      <c r="H411" s="1" t="s">
        <v>19</v>
      </c>
      <c r="I411" s="1" t="s">
        <v>20</v>
      </c>
      <c r="J411" s="1" t="s">
        <v>2031</v>
      </c>
      <c r="K411" s="1" t="s">
        <v>22</v>
      </c>
      <c r="L411" s="1" t="str">
        <f>HYPERLINK("https://files.afu.se/Downloads/Transcripts/OBDM%20(Mike%20and%20Joe)/2015 04 08 - OBDM VIDEOS - Battlefield Hardline   The Transporter_N12IdGMgWsQ - transcript (automated).pdf","Transcript Link")</f>
        <v>Transcript Link</v>
      </c>
      <c r="M411" s="2" t="str">
        <f>HYPERLINK("https://files.afu.se/Downloads/Transcripts/OBDM%20(Mike%20and%20Joe)/2015 04 08 - OBDM VIDEOS - Battlefield Hardline   The Transporter_N12IdGMgWsQ - transcript (automated).pdf","Transcript Link")</f>
        <v>Transcript Link</v>
      </c>
    </row>
    <row r="412" ht="135" spans="1:13">
      <c r="A412" s="1" t="s">
        <v>2032</v>
      </c>
      <c r="B412" s="1" t="s">
        <v>13</v>
      </c>
      <c r="C412" s="4" t="s">
        <v>2033</v>
      </c>
      <c r="D412" s="1" t="s">
        <v>2034</v>
      </c>
      <c r="E412" s="1" t="s">
        <v>2035</v>
      </c>
      <c r="F412" s="4" t="s">
        <v>17</v>
      </c>
      <c r="G412" s="1" t="s">
        <v>18</v>
      </c>
      <c r="H412" s="1" t="s">
        <v>19</v>
      </c>
      <c r="I412" s="1" t="s">
        <v>20</v>
      </c>
      <c r="J412" s="1" t="s">
        <v>2036</v>
      </c>
      <c r="K412" s="1" t="s">
        <v>22</v>
      </c>
      <c r="L412" s="1" t="str">
        <f>HYPERLINK("https://files.afu.se/Downloads/Transcripts/OBDM%20(Mike%20and%20Joe)/2015 04 05 - OBDM VIDEOS - Project Zomboid   Running Scared_Er-leiPnsI0 - transcript (automated).pdf","Transcript Link")</f>
        <v>Transcript Link</v>
      </c>
      <c r="M412" s="2" t="str">
        <f>HYPERLINK("https://files.afu.se/Downloads/Transcripts/OBDM%20(Mike%20and%20Joe)/2015 04 05 - OBDM VIDEOS - Project Zomboid   Running Scared_Er-leiPnsI0 - transcript (automated).pdf","Transcript Link")</f>
        <v>Transcript Link</v>
      </c>
    </row>
    <row r="413" ht="135" spans="1:13">
      <c r="A413" s="1" t="s">
        <v>2037</v>
      </c>
      <c r="B413" s="1" t="s">
        <v>13</v>
      </c>
      <c r="C413" s="4" t="s">
        <v>2038</v>
      </c>
      <c r="D413" s="1" t="s">
        <v>2039</v>
      </c>
      <c r="E413" s="1" t="s">
        <v>2040</v>
      </c>
      <c r="F413" s="4" t="s">
        <v>17</v>
      </c>
      <c r="G413" s="1" t="s">
        <v>18</v>
      </c>
      <c r="H413" s="1" t="s">
        <v>19</v>
      </c>
      <c r="I413" s="1" t="s">
        <v>20</v>
      </c>
      <c r="J413" s="1" t="s">
        <v>2041</v>
      </c>
      <c r="K413" s="1" t="s">
        <v>22</v>
      </c>
      <c r="L413" s="1" t="str">
        <f>HYPERLINK("https://files.afu.se/Downloads/Transcripts/OBDM%20(Mike%20and%20Joe)/2015 04 03 - OBDM VIDEOS - Battlefield Hardline   Flame On_j0uTSX4uNxY - transcript (automated).pdf","Transcript Link")</f>
        <v>Transcript Link</v>
      </c>
      <c r="M413" s="2" t="str">
        <f>HYPERLINK("https://files.afu.se/Downloads/Transcripts/OBDM%20(Mike%20and%20Joe)/2015 04 03 - OBDM VIDEOS - Battlefield Hardline   Flame On_j0uTSX4uNxY - transcript (automated).pdf","Transcript Link")</f>
        <v>Transcript Link</v>
      </c>
    </row>
    <row r="414" ht="150" spans="1:13">
      <c r="A414" s="1" t="s">
        <v>2042</v>
      </c>
      <c r="B414" s="1" t="s">
        <v>13</v>
      </c>
      <c r="C414" s="4" t="s">
        <v>2043</v>
      </c>
      <c r="D414" s="1" t="s">
        <v>2044</v>
      </c>
      <c r="E414" s="1" t="s">
        <v>2045</v>
      </c>
      <c r="F414" s="4" t="s">
        <v>17</v>
      </c>
      <c r="G414" s="1" t="s">
        <v>18</v>
      </c>
      <c r="H414" s="1" t="s">
        <v>19</v>
      </c>
      <c r="I414" s="1" t="s">
        <v>20</v>
      </c>
      <c r="J414" s="1" t="s">
        <v>2046</v>
      </c>
      <c r="K414" s="1" t="s">
        <v>22</v>
      </c>
      <c r="L414" s="1" t="str">
        <f>HYPERLINK("https://files.afu.se/Downloads/Transcripts/OBDM%20(Mike%20and%20Joe)/2015 04 01 - OBDM VIDEOS - Team Speak Live   Episode 002   The Elusive Caller_uCoV7BczmWs - transcript (automated).pdf","Transcript Link")</f>
        <v>Transcript Link</v>
      </c>
      <c r="M414" s="2" t="str">
        <f>HYPERLINK("https://files.afu.se/Downloads/Transcripts/OBDM%20(Mike%20and%20Joe)/2015 04 01 - OBDM VIDEOS - Team Speak Live   Episode 002   The Elusive Caller_uCoV7BczmWs - transcript (automated).pdf","Transcript Link")</f>
        <v>Transcript Link</v>
      </c>
    </row>
    <row r="415" ht="135" spans="1:13">
      <c r="A415" s="1" t="s">
        <v>2047</v>
      </c>
      <c r="B415" s="1" t="s">
        <v>13</v>
      </c>
      <c r="C415" s="4" t="s">
        <v>2048</v>
      </c>
      <c r="D415" s="1" t="s">
        <v>2049</v>
      </c>
      <c r="E415" s="1" t="s">
        <v>2050</v>
      </c>
      <c r="F415" s="4" t="s">
        <v>17</v>
      </c>
      <c r="G415" s="1" t="s">
        <v>18</v>
      </c>
      <c r="H415" s="1" t="s">
        <v>19</v>
      </c>
      <c r="I415" s="1" t="s">
        <v>20</v>
      </c>
      <c r="J415" s="1" t="s">
        <v>2051</v>
      </c>
      <c r="K415" s="1" t="s">
        <v>22</v>
      </c>
      <c r="L415" s="1" t="str">
        <f>HYPERLINK("https://files.afu.se/Downloads/Transcripts/OBDM%20(Mike%20and%20Joe)/2015 03 29 - OBDM VIDEOS - Battlefield Hardline   Road Warriors_ibVLM5LIqKs - transcript (automated).pdf","Transcript Link")</f>
        <v>Transcript Link</v>
      </c>
      <c r="M415" s="2" t="str">
        <f>HYPERLINK("https://files.afu.se/Downloads/Transcripts/OBDM%20(Mike%20and%20Joe)/2015 03 29 - OBDM VIDEOS - Battlefield Hardline   Road Warriors_ibVLM5LIqKs - transcript (automated).pdf","Transcript Link")</f>
        <v>Transcript Link</v>
      </c>
    </row>
    <row r="416" ht="135" spans="1:13">
      <c r="A416" s="1" t="s">
        <v>2052</v>
      </c>
      <c r="B416" s="1" t="s">
        <v>13</v>
      </c>
      <c r="C416" s="4" t="s">
        <v>2053</v>
      </c>
      <c r="D416" s="1" t="s">
        <v>2054</v>
      </c>
      <c r="E416" s="1" t="s">
        <v>2055</v>
      </c>
      <c r="F416" s="4" t="s">
        <v>17</v>
      </c>
      <c r="G416" s="1" t="s">
        <v>18</v>
      </c>
      <c r="H416" s="1" t="s">
        <v>19</v>
      </c>
      <c r="I416" s="1" t="s">
        <v>20</v>
      </c>
      <c r="J416" s="1" t="s">
        <v>2056</v>
      </c>
      <c r="K416" s="1" t="s">
        <v>22</v>
      </c>
      <c r="L416" s="1" t="str">
        <f>HYPERLINK("https://files.afu.se/Downloads/Transcripts/OBDM%20(Mike%20and%20Joe)/2015 03 28 - OBDM VIDEOS - GTA 5 Online   The Angry GTA Kid_lhUM54vYdzQ - transcript (automated).pdf","Transcript Link")</f>
        <v>Transcript Link</v>
      </c>
      <c r="M416" s="2" t="str">
        <f>HYPERLINK("https://files.afu.se/Downloads/Transcripts/OBDM%20(Mike%20and%20Joe)/2015 03 28 - OBDM VIDEOS - GTA 5 Online   The Angry GTA Kid_lhUM54vYdzQ - transcript (automated).pdf","Transcript Link")</f>
        <v>Transcript Link</v>
      </c>
    </row>
    <row r="417" ht="135" spans="1:13">
      <c r="A417" s="1" t="s">
        <v>2057</v>
      </c>
      <c r="B417" s="1" t="s">
        <v>13</v>
      </c>
      <c r="C417" s="4" t="s">
        <v>2058</v>
      </c>
      <c r="D417" s="1" t="s">
        <v>2059</v>
      </c>
      <c r="E417" s="1" t="s">
        <v>2060</v>
      </c>
      <c r="F417" s="4" t="s">
        <v>17</v>
      </c>
      <c r="G417" s="1" t="s">
        <v>18</v>
      </c>
      <c r="H417" s="1" t="s">
        <v>19</v>
      </c>
      <c r="I417" s="1" t="s">
        <v>20</v>
      </c>
      <c r="J417" s="1" t="s">
        <v>2061</v>
      </c>
      <c r="K417" s="1" t="s">
        <v>22</v>
      </c>
      <c r="L417" s="1" t="str">
        <f>HYPERLINK("https://files.afu.se/Downloads/Transcripts/OBDM%20(Mike%20and%20Joe)/2015 03 26 - OBDM VIDEOS - Battlefield Hardline   DRUNK SQUAD Up_w3i5ijrXy0g - transcript (automated).pdf","Transcript Link")</f>
        <v>Transcript Link</v>
      </c>
      <c r="M417" s="2" t="str">
        <f>HYPERLINK("https://files.afu.se/Downloads/Transcripts/OBDM%20(Mike%20and%20Joe)/2015 03 26 - OBDM VIDEOS - Battlefield Hardline   DRUNK SQUAD Up_w3i5ijrXy0g - transcript (automated).pdf","Transcript Link")</f>
        <v>Transcript Link</v>
      </c>
    </row>
    <row r="418" ht="135" spans="1:13">
      <c r="A418" s="1" t="s">
        <v>2062</v>
      </c>
      <c r="B418" s="1" t="s">
        <v>13</v>
      </c>
      <c r="C418" s="4" t="s">
        <v>2063</v>
      </c>
      <c r="D418" s="1" t="s">
        <v>2064</v>
      </c>
      <c r="E418" s="1" t="s">
        <v>2065</v>
      </c>
      <c r="F418" s="4" t="s">
        <v>17</v>
      </c>
      <c r="G418" s="1" t="s">
        <v>18</v>
      </c>
      <c r="H418" s="1" t="s">
        <v>19</v>
      </c>
      <c r="I418" s="1" t="s">
        <v>20</v>
      </c>
      <c r="J418" s="1" t="s">
        <v>2066</v>
      </c>
      <c r="K418" s="1" t="s">
        <v>22</v>
      </c>
      <c r="L418" s="1" t="str">
        <f>HYPERLINK("https://files.afu.se/Downloads/Transcripts/OBDM%20(Mike%20and%20Joe)/2015 03 24 - OBDM VIDEOS - Battlefield Hardline   Hotwire   Horn Blasters!!!_LHunUjiJhj0 - transcript (automated).pdf","Transcript Link")</f>
        <v>Transcript Link</v>
      </c>
      <c r="M418" s="2" t="str">
        <f>HYPERLINK("https://files.afu.se/Downloads/Transcripts/OBDM%20(Mike%20and%20Joe)/2015 03 24 - OBDM VIDEOS - Battlefield Hardline   Hotwire   Horn Blasters!!!_LHunUjiJhj0 - transcript (automated).pdf","Transcript Link")</f>
        <v>Transcript Link</v>
      </c>
    </row>
    <row r="419" ht="165" spans="1:13">
      <c r="A419" s="1" t="s">
        <v>2062</v>
      </c>
      <c r="B419" s="1" t="s">
        <v>13</v>
      </c>
      <c r="C419" s="4" t="s">
        <v>2067</v>
      </c>
      <c r="D419" s="1" t="s">
        <v>2068</v>
      </c>
      <c r="E419" s="1" t="s">
        <v>2069</v>
      </c>
      <c r="F419" s="4" t="s">
        <v>17</v>
      </c>
      <c r="G419" s="1" t="s">
        <v>18</v>
      </c>
      <c r="H419" s="1" t="s">
        <v>19</v>
      </c>
      <c r="I419" s="1" t="s">
        <v>20</v>
      </c>
      <c r="J419" s="1" t="s">
        <v>2070</v>
      </c>
      <c r="K419" s="1" t="s">
        <v>22</v>
      </c>
      <c r="L419" s="1" t="str">
        <f>HYPERLINK("https://files.afu.se/Downloads/Transcripts/OBDM%20(Mike%20and%20Joe)/2015 03 24 - OBDM VIDEOS - Battlefield Hardline   Heist   Bank Job + The Block_cf3i2hVaXpM - transcript (automated).pdf","Transcript Link")</f>
        <v>Transcript Link</v>
      </c>
      <c r="M419" s="2" t="str">
        <f>HYPERLINK("https://files.afu.se/Downloads/Transcripts/OBDM%20(Mike%20and%20Joe)/2015 03 24 - OBDM VIDEOS - Battlefield Hardline   Heist   Bank Job + The Block_cf3i2hVaXpM - transcript (automated).pdf","Transcript Link")</f>
        <v>Transcript Link</v>
      </c>
    </row>
    <row r="420" ht="135" spans="1:13">
      <c r="A420" s="1" t="s">
        <v>2071</v>
      </c>
      <c r="B420" s="1" t="s">
        <v>13</v>
      </c>
      <c r="C420" s="4" t="s">
        <v>2072</v>
      </c>
      <c r="D420" s="1" t="s">
        <v>2073</v>
      </c>
      <c r="E420" s="1" t="s">
        <v>2074</v>
      </c>
      <c r="F420" s="4" t="s">
        <v>17</v>
      </c>
      <c r="G420" s="1" t="s">
        <v>18</v>
      </c>
      <c r="H420" s="1" t="s">
        <v>19</v>
      </c>
      <c r="I420" s="1" t="s">
        <v>20</v>
      </c>
      <c r="J420" s="1" t="s">
        <v>2075</v>
      </c>
      <c r="K420" s="1" t="s">
        <v>22</v>
      </c>
      <c r="L420" s="1" t="str">
        <f>HYPERLINK("https://files.afu.se/Downloads/Transcripts/OBDM%20(Mike%20and%20Joe)/2015 03 22 - OBDM VIDEOS - Battlefield Hardline   Conquest Large   Dust Bowl + Mechanic_c6Na29qSxds - transcript (automated).pdf","Transcript Link")</f>
        <v>Transcript Link</v>
      </c>
      <c r="M420" s="2" t="str">
        <f>HYPERLINK("https://files.afu.se/Downloads/Transcripts/OBDM%20(Mike%20and%20Joe)/2015 03 22 - OBDM VIDEOS - Battlefield Hardline   Conquest Large   Dust Bowl + Mechanic_c6Na29qSxds - transcript (automated).pdf","Transcript Link")</f>
        <v>Transcript Link</v>
      </c>
    </row>
    <row r="421" ht="135" spans="1:13">
      <c r="A421" s="1" t="s">
        <v>2076</v>
      </c>
      <c r="B421" s="1" t="s">
        <v>13</v>
      </c>
      <c r="C421" s="4" t="s">
        <v>2077</v>
      </c>
      <c r="D421" s="1" t="s">
        <v>2078</v>
      </c>
      <c r="E421" s="1" t="s">
        <v>2079</v>
      </c>
      <c r="F421" s="4" t="s">
        <v>17</v>
      </c>
      <c r="G421" s="1" t="s">
        <v>18</v>
      </c>
      <c r="H421" s="1" t="s">
        <v>19</v>
      </c>
      <c r="I421" s="1" t="s">
        <v>20</v>
      </c>
      <c r="J421" s="1" t="s">
        <v>2080</v>
      </c>
      <c r="K421" s="1" t="s">
        <v>22</v>
      </c>
      <c r="L421" s="1" t="str">
        <f>HYPERLINK("https://files.afu.se/Downloads/Transcripts/OBDM%20(Mike%20and%20Joe)/2015 03 19 - OBDM VIDEOS - GTA Heist GTA 5 Online   Heist   The Humane Labs Raid_wswwb09ueRE - transcript (automated).pdf","Transcript Link")</f>
        <v>Transcript Link</v>
      </c>
      <c r="M421" s="2" t="str">
        <f>HYPERLINK("https://files.afu.se/Downloads/Transcripts/OBDM%20(Mike%20and%20Joe)/2015 03 19 - OBDM VIDEOS - GTA Heist GTA 5 Online   Heist   The Humane Labs Raid_wswwb09ueRE - transcript (automated).pdf","Transcript Link")</f>
        <v>Transcript Link</v>
      </c>
    </row>
    <row r="422" ht="180" spans="1:13">
      <c r="A422" s="1" t="s">
        <v>2081</v>
      </c>
      <c r="B422" s="1" t="s">
        <v>13</v>
      </c>
      <c r="C422" s="4" t="s">
        <v>2082</v>
      </c>
      <c r="D422" s="1" t="s">
        <v>2083</v>
      </c>
      <c r="E422" s="1" t="s">
        <v>2084</v>
      </c>
      <c r="F422" s="4" t="s">
        <v>17</v>
      </c>
      <c r="G422" s="1" t="s">
        <v>18</v>
      </c>
      <c r="H422" s="1" t="s">
        <v>19</v>
      </c>
      <c r="I422" s="1" t="s">
        <v>20</v>
      </c>
      <c r="J422" s="1" t="s">
        <v>2085</v>
      </c>
      <c r="K422" s="1" t="s">
        <v>22</v>
      </c>
      <c r="L422" s="1" t="str">
        <f>HYPERLINK("https://files.afu.se/Downloads/Transcripts/OBDM%20(Mike%20and%20Joe)/2015 03 18 - OBDM VIDEOS - GTA 5 Online   House Party_GqAuAlNCe0Y - transcript (automated).pdf","Transcript Link")</f>
        <v>Transcript Link</v>
      </c>
      <c r="M422" s="2" t="str">
        <f>HYPERLINK("https://files.afu.se/Downloads/Transcripts/OBDM%20(Mike%20and%20Joe)/2015 03 18 - OBDM VIDEOS - GTA 5 Online   House Party_GqAuAlNCe0Y - transcript (automated).pdf","Transcript Link")</f>
        <v>Transcript Link</v>
      </c>
    </row>
    <row r="423" ht="210" spans="1:13">
      <c r="A423" s="1" t="s">
        <v>2086</v>
      </c>
      <c r="B423" s="1" t="s">
        <v>13</v>
      </c>
      <c r="C423" s="4" t="s">
        <v>2087</v>
      </c>
      <c r="D423" s="1" t="s">
        <v>2088</v>
      </c>
      <c r="E423" s="1" t="s">
        <v>2089</v>
      </c>
      <c r="F423" s="4" t="s">
        <v>17</v>
      </c>
      <c r="G423" s="1" t="s">
        <v>18</v>
      </c>
      <c r="H423" s="1" t="s">
        <v>19</v>
      </c>
      <c r="I423" s="1" t="s">
        <v>20</v>
      </c>
      <c r="J423" s="1" t="s">
        <v>2090</v>
      </c>
      <c r="K423" s="1" t="s">
        <v>22</v>
      </c>
      <c r="L423" s="1" t="str">
        <f>HYPERLINK("https://files.afu.se/Downloads/Transcripts/OBDM%20(Mike%20and%20Joe)/2015 03 15 - OBDM VIDEOS - Besiege   Introduction &amp; Fun Gameplay_jx60BWMZvzA - transcript (automated).pdf","Transcript Link")</f>
        <v>Transcript Link</v>
      </c>
      <c r="M423" s="2" t="str">
        <f>HYPERLINK("https://files.afu.se/Downloads/Transcripts/OBDM%20(Mike%20and%20Joe)/2015 03 15 - OBDM VIDEOS - Besiege   Introduction &amp; Fun Gameplay_jx60BWMZvzA - transcript (automated).pdf","Transcript Link")</f>
        <v>Transcript Link</v>
      </c>
    </row>
    <row r="424" ht="135" spans="1:13">
      <c r="A424" s="1" t="s">
        <v>2091</v>
      </c>
      <c r="B424" s="1" t="s">
        <v>13</v>
      </c>
      <c r="C424" s="4" t="s">
        <v>2092</v>
      </c>
      <c r="D424" s="1" t="s">
        <v>2093</v>
      </c>
      <c r="E424" s="1" t="s">
        <v>2094</v>
      </c>
      <c r="F424" s="4" t="s">
        <v>17</v>
      </c>
      <c r="G424" s="1" t="s">
        <v>18</v>
      </c>
      <c r="H424" s="1" t="s">
        <v>19</v>
      </c>
      <c r="I424" s="1" t="s">
        <v>20</v>
      </c>
      <c r="J424" s="1" t="s">
        <v>2095</v>
      </c>
      <c r="K424" s="1" t="s">
        <v>22</v>
      </c>
      <c r="L424" s="1" t="str">
        <f>HYPERLINK("https://files.afu.se/Downloads/Transcripts/OBDM%20(Mike%20and%20Joe)/2015 03 12 - OBDM VIDEOS - GTA 5 Online   Bus Hard 3   With a Vengeance - part 2_8_PWzlPHqdI - transcript (automated).pdf","Transcript Link")</f>
        <v>Transcript Link</v>
      </c>
      <c r="M424" s="2" t="str">
        <f>HYPERLINK("https://files.afu.se/Downloads/Transcripts/OBDM%20(Mike%20and%20Joe)/2015 03 12 - OBDM VIDEOS - GTA 5 Online   Bus Hard 3   With a Vengeance - part 2_8_PWzlPHqdI - transcript (automated).pdf","Transcript Link")</f>
        <v>Transcript Link</v>
      </c>
    </row>
    <row r="425" ht="135" spans="1:13">
      <c r="A425" s="1" t="s">
        <v>2096</v>
      </c>
      <c r="B425" s="1" t="s">
        <v>13</v>
      </c>
      <c r="C425" s="4" t="s">
        <v>2097</v>
      </c>
      <c r="D425" s="1" t="s">
        <v>2098</v>
      </c>
      <c r="E425" s="1" t="s">
        <v>2099</v>
      </c>
      <c r="F425" s="4" t="s">
        <v>17</v>
      </c>
      <c r="G425" s="1" t="s">
        <v>18</v>
      </c>
      <c r="H425" s="1" t="s">
        <v>19</v>
      </c>
      <c r="I425" s="1" t="s">
        <v>20</v>
      </c>
      <c r="J425" s="1" t="s">
        <v>2100</v>
      </c>
      <c r="K425" s="1" t="s">
        <v>22</v>
      </c>
      <c r="L425" s="1" t="str">
        <f>HYPERLINK("https://files.afu.se/Downloads/Transcripts/OBDM%20(Mike%20and%20Joe)/2015 03 11 - OBDM VIDEOS - GTA 5 Online   Heist Gameplay   Steal the Titan_wrnsvGIO--g - transcript (automated).pdf","Transcript Link")</f>
        <v>Transcript Link</v>
      </c>
      <c r="M425" s="2" t="str">
        <f>HYPERLINK("https://files.afu.se/Downloads/Transcripts/OBDM%20(Mike%20and%20Joe)/2015 03 11 - OBDM VIDEOS - GTA 5 Online   Heist Gameplay   Steal the Titan_wrnsvGIO--g - transcript (automated).pdf","Transcript Link")</f>
        <v>Transcript Link</v>
      </c>
    </row>
    <row r="426" ht="135" spans="1:13">
      <c r="A426" s="1" t="s">
        <v>2101</v>
      </c>
      <c r="B426" s="1" t="s">
        <v>13</v>
      </c>
      <c r="C426" s="4" t="s">
        <v>2102</v>
      </c>
      <c r="D426" s="1" t="s">
        <v>2103</v>
      </c>
      <c r="E426" s="1" t="s">
        <v>2104</v>
      </c>
      <c r="F426" s="4" t="s">
        <v>17</v>
      </c>
      <c r="G426" s="1" t="s">
        <v>18</v>
      </c>
      <c r="H426" s="1" t="s">
        <v>19</v>
      </c>
      <c r="I426" s="1" t="s">
        <v>20</v>
      </c>
      <c r="J426" s="1" t="s">
        <v>2105</v>
      </c>
      <c r="K426" s="1" t="s">
        <v>22</v>
      </c>
      <c r="L426" s="1" t="str">
        <f>HYPERLINK("https://files.afu.se/Downloads/Transcripts/OBDM%20(Mike%20and%20Joe)/2015 03 10 - OBDM VIDEOS - GTA 5 Online   Bus Hard 3   With a Vengeance - part 1_8pfKnNc24N8 - transcript (automated).pdf","Transcript Link")</f>
        <v>Transcript Link</v>
      </c>
      <c r="M426" s="2" t="str">
        <f>HYPERLINK("https://files.afu.se/Downloads/Transcripts/OBDM%20(Mike%20and%20Joe)/2015 03 10 - OBDM VIDEOS - GTA 5 Online   Bus Hard 3   With a Vengeance - part 1_8pfKnNc24N8 - transcript (automated).pdf","Transcript Link")</f>
        <v>Transcript Link</v>
      </c>
    </row>
    <row r="427" ht="150" spans="1:13">
      <c r="A427" s="1" t="s">
        <v>2106</v>
      </c>
      <c r="B427" s="1" t="s">
        <v>13</v>
      </c>
      <c r="C427" s="4" t="s">
        <v>2107</v>
      </c>
      <c r="D427" s="1" t="s">
        <v>2108</v>
      </c>
      <c r="E427" s="1" t="s">
        <v>2109</v>
      </c>
      <c r="F427" s="4" t="s">
        <v>17</v>
      </c>
      <c r="G427" s="1" t="s">
        <v>18</v>
      </c>
      <c r="H427" s="1" t="s">
        <v>19</v>
      </c>
      <c r="I427" s="1" t="s">
        <v>20</v>
      </c>
      <c r="J427" s="1" t="s">
        <v>2110</v>
      </c>
      <c r="K427" s="1" t="s">
        <v>22</v>
      </c>
      <c r="L427" s="1" t="str">
        <f>HYPERLINK("https://files.afu.se/Downloads/Transcripts/OBDM%20(Mike%20and%20Joe)/2015 03 09 - OBDM VIDEOS - Project Zomboid   Survival FAIL_tEAZ6xy1ae8 - transcript (automated).pdf","Transcript Link")</f>
        <v>Transcript Link</v>
      </c>
      <c r="M427" s="2" t="str">
        <f>HYPERLINK("https://files.afu.se/Downloads/Transcripts/OBDM%20(Mike%20and%20Joe)/2015 03 09 - OBDM VIDEOS - Project Zomboid   Survival FAIL_tEAZ6xy1ae8 - transcript (automated).pdf","Transcript Link")</f>
        <v>Transcript Link</v>
      </c>
    </row>
    <row r="428" ht="409.5" spans="1:13">
      <c r="A428" s="1" t="s">
        <v>2111</v>
      </c>
      <c r="B428" s="1" t="s">
        <v>13</v>
      </c>
      <c r="C428" s="4" t="s">
        <v>2112</v>
      </c>
      <c r="D428" s="1" t="s">
        <v>2113</v>
      </c>
      <c r="E428" s="1" t="s">
        <v>2114</v>
      </c>
      <c r="F428" s="4" t="s">
        <v>17</v>
      </c>
      <c r="G428" s="1" t="s">
        <v>18</v>
      </c>
      <c r="H428" s="1" t="s">
        <v>19</v>
      </c>
      <c r="I428" s="1" t="s">
        <v>20</v>
      </c>
      <c r="J428" s="1" t="s">
        <v>2115</v>
      </c>
      <c r="K428" s="1" t="s">
        <v>22</v>
      </c>
      <c r="L428" s="1" t="str">
        <f>HYPERLINK("https://files.afu.se/Downloads/Transcripts/OBDM%20(Mike%20and%20Joe)/2015 03 07 - OBDM VIDEOS - GTA 5 Online   The Crying Game_H40K1SjadOM - transcript (automated).pdf","Transcript Link")</f>
        <v>Transcript Link</v>
      </c>
      <c r="M428" s="2" t="str">
        <f>HYPERLINK("https://files.afu.se/Downloads/Transcripts/OBDM%20(Mike%20and%20Joe)/2015 03 07 - OBDM VIDEOS - GTA 5 Online   The Crying Game_H40K1SjadOM - transcript (automated).pdf","Transcript Link")</f>
        <v>Transcript Link</v>
      </c>
    </row>
    <row r="429" ht="255" spans="1:13">
      <c r="A429" s="1" t="s">
        <v>2116</v>
      </c>
      <c r="B429" s="1" t="s">
        <v>13</v>
      </c>
      <c r="C429" s="4" t="s">
        <v>2117</v>
      </c>
      <c r="D429" s="1" t="s">
        <v>2118</v>
      </c>
      <c r="E429" s="1" t="s">
        <v>2119</v>
      </c>
      <c r="F429" s="4" t="s">
        <v>17</v>
      </c>
      <c r="G429" s="1" t="s">
        <v>18</v>
      </c>
      <c r="H429" s="1" t="s">
        <v>19</v>
      </c>
      <c r="I429" s="1" t="s">
        <v>20</v>
      </c>
      <c r="J429" s="1" t="s">
        <v>2120</v>
      </c>
      <c r="K429" s="1" t="s">
        <v>22</v>
      </c>
      <c r="L429" s="1" t="str">
        <f>HYPERLINK("https://files.afu.se/Downloads/Transcripts/OBDM%20(Mike%20and%20Joe)/2015 03 04 - OBDM VIDEOS - OBDM vLog 03   Mike talks about Twitch, Spock and Star Trek_kdbUA2T96NQ - transcript (automated).pdf","Transcript Link")</f>
        <v>Transcript Link</v>
      </c>
      <c r="M429" s="2" t="str">
        <f>HYPERLINK("https://files.afu.se/Downloads/Transcripts/OBDM%20(Mike%20and%20Joe)/2015 03 04 - OBDM VIDEOS - OBDM vLog 03   Mike talks about Twitch, Spock and Star Trek_kdbUA2T96NQ - transcript (automated).pdf","Transcript Link")</f>
        <v>Transcript Link</v>
      </c>
    </row>
    <row r="430" ht="315" spans="1:13">
      <c r="A430" s="1" t="s">
        <v>2121</v>
      </c>
      <c r="B430" s="1" t="s">
        <v>13</v>
      </c>
      <c r="C430" s="4" t="s">
        <v>2122</v>
      </c>
      <c r="D430" s="1" t="s">
        <v>2123</v>
      </c>
      <c r="E430" s="1" t="s">
        <v>2124</v>
      </c>
      <c r="F430" s="4" t="s">
        <v>17</v>
      </c>
      <c r="G430" s="1" t="s">
        <v>18</v>
      </c>
      <c r="H430" s="1" t="s">
        <v>19</v>
      </c>
      <c r="I430" s="1" t="s">
        <v>20</v>
      </c>
      <c r="J430" s="1" t="s">
        <v>2125</v>
      </c>
      <c r="K430" s="1" t="s">
        <v>22</v>
      </c>
      <c r="L430" s="1" t="str">
        <f>HYPERLINK("https://files.afu.se/Downloads/Transcripts/OBDM%20(Mike%20and%20Joe)/2015 03 01 - OBDM VIDEOS - GTA 5 Online - The Banana Twins - Episode 14   SkyScraper Landing_V6oVVV84c-Q - transcript (automated).pdf","Transcript Link")</f>
        <v>Transcript Link</v>
      </c>
      <c r="M430" s="2" t="str">
        <f>HYPERLINK("https://files.afu.se/Downloads/Transcripts/OBDM%20(Mike%20and%20Joe)/2015 03 01 - OBDM VIDEOS - GTA 5 Online - The Banana Twins - Episode 14   SkyScraper Landing_V6oVVV84c-Q - transcript (automated).pdf","Transcript Link")</f>
        <v>Transcript Link</v>
      </c>
    </row>
    <row r="431" ht="135" spans="1:13">
      <c r="A431" s="1" t="s">
        <v>2126</v>
      </c>
      <c r="B431" s="1" t="s">
        <v>13</v>
      </c>
      <c r="C431" s="4" t="s">
        <v>2127</v>
      </c>
      <c r="D431" s="1" t="s">
        <v>2128</v>
      </c>
      <c r="E431" s="1" t="s">
        <v>2129</v>
      </c>
      <c r="F431" s="4" t="s">
        <v>17</v>
      </c>
      <c r="G431" s="1" t="s">
        <v>18</v>
      </c>
      <c r="H431" s="1" t="s">
        <v>19</v>
      </c>
      <c r="I431" s="1" t="s">
        <v>20</v>
      </c>
      <c r="J431" s="1" t="s">
        <v>2130</v>
      </c>
      <c r="K431" s="1" t="s">
        <v>22</v>
      </c>
      <c r="L431" s="1" t="str">
        <f>HYPERLINK("https://files.afu.se/Downloads/Transcripts/OBDM%20(Mike%20and%20Joe)/2015 02 26 - OBDM VIDEOS - GTA 5 Online   The Prune Brothers   Incompetent Killers_8TGip1YviTA - transcript (automated).pdf","Transcript Link")</f>
        <v>Transcript Link</v>
      </c>
      <c r="M431" s="2" t="str">
        <f>HYPERLINK("https://files.afu.se/Downloads/Transcripts/OBDM%20(Mike%20and%20Joe)/2015 02 26 - OBDM VIDEOS - GTA 5 Online   The Prune Brothers   Incompetent Killers_8TGip1YviTA - transcript (automated).pdf","Transcript Link")</f>
        <v>Transcript Link</v>
      </c>
    </row>
    <row r="432" ht="135" spans="1:13">
      <c r="A432" s="1" t="s">
        <v>2131</v>
      </c>
      <c r="B432" s="1" t="s">
        <v>13</v>
      </c>
      <c r="C432" s="4" t="s">
        <v>2132</v>
      </c>
      <c r="D432" s="1" t="s">
        <v>2133</v>
      </c>
      <c r="E432" s="1" t="s">
        <v>2134</v>
      </c>
      <c r="F432" s="4" t="s">
        <v>17</v>
      </c>
      <c r="G432" s="1" t="s">
        <v>18</v>
      </c>
      <c r="H432" s="1" t="s">
        <v>19</v>
      </c>
      <c r="I432" s="1" t="s">
        <v>20</v>
      </c>
      <c r="J432" s="1" t="s">
        <v>2135</v>
      </c>
      <c r="K432" s="1" t="s">
        <v>22</v>
      </c>
      <c r="L432" s="1" t="str">
        <f>HYPERLINK("https://files.afu.se/Downloads/Transcripts/OBDM%20(Mike%20and%20Joe)/2015 02 24 - OBDM VIDEOS - GTA 5   Stupid Arnold Troll_CX_uJhubVrQ - transcript (automated).pdf","Transcript Link")</f>
        <v>Transcript Link</v>
      </c>
      <c r="M432" s="2" t="str">
        <f>HYPERLINK("https://files.afu.se/Downloads/Transcripts/OBDM%20(Mike%20and%20Joe)/2015 02 24 - OBDM VIDEOS - GTA 5   Stupid Arnold Troll_CX_uJhubVrQ - transcript (automated).pdf","Transcript Link")</f>
        <v>Transcript Link</v>
      </c>
    </row>
    <row r="433" ht="285" spans="1:13">
      <c r="A433" s="1" t="s">
        <v>2136</v>
      </c>
      <c r="B433" s="1" t="s">
        <v>13</v>
      </c>
      <c r="C433" s="4" t="s">
        <v>2137</v>
      </c>
      <c r="D433" s="1" t="s">
        <v>2138</v>
      </c>
      <c r="E433" s="1" t="s">
        <v>2139</v>
      </c>
      <c r="F433" s="4" t="s">
        <v>17</v>
      </c>
      <c r="G433" s="1" t="s">
        <v>18</v>
      </c>
      <c r="H433" s="1" t="s">
        <v>19</v>
      </c>
      <c r="I433" s="1" t="s">
        <v>20</v>
      </c>
      <c r="J433" s="1" t="s">
        <v>2140</v>
      </c>
      <c r="K433" s="1" t="s">
        <v>22</v>
      </c>
      <c r="L433" s="1" t="str">
        <f>HYPERLINK("https://files.afu.se/Downloads/Transcripts/OBDM%20(Mike%20and%20Joe)/2015 02 21 - OBDM VIDEOS - GTA 5 Online RPG - The Banana Twins - Episode 13   Bus Harder_TdSLYx-rzYU - transcript (automated).pdf","Transcript Link")</f>
        <v>Transcript Link</v>
      </c>
      <c r="M433" s="2" t="str">
        <f>HYPERLINK("https://files.afu.se/Downloads/Transcripts/OBDM%20(Mike%20and%20Joe)/2015 02 21 - OBDM VIDEOS - GTA 5 Online RPG - The Banana Twins - Episode 13   Bus Harder_TdSLYx-rzYU - transcript (automated).pdf","Transcript Link")</f>
        <v>Transcript Link</v>
      </c>
    </row>
    <row r="434" ht="135" spans="1:13">
      <c r="A434" s="1" t="s">
        <v>2141</v>
      </c>
      <c r="B434" s="1" t="s">
        <v>13</v>
      </c>
      <c r="C434" s="4" t="s">
        <v>2142</v>
      </c>
      <c r="D434" s="1" t="s">
        <v>2143</v>
      </c>
      <c r="E434" s="1" t="s">
        <v>2144</v>
      </c>
      <c r="F434" s="4" t="s">
        <v>17</v>
      </c>
      <c r="G434" s="1" t="s">
        <v>18</v>
      </c>
      <c r="H434" s="1" t="s">
        <v>19</v>
      </c>
      <c r="I434" s="1" t="s">
        <v>20</v>
      </c>
      <c r="J434" s="1" t="s">
        <v>2145</v>
      </c>
      <c r="K434" s="1" t="s">
        <v>22</v>
      </c>
      <c r="L434" s="1" t="str">
        <f>HYPERLINK("https://files.afu.se/Downloads/Transcripts/OBDM%20(Mike%20and%20Joe)/2015 02 20 - OBDM VIDEOS - GTA 5 Online Gameplay   Air Party_P3vkEmY-ESI - transcript (automated).pdf","Transcript Link")</f>
        <v>Transcript Link</v>
      </c>
      <c r="M434" s="2" t="str">
        <f>HYPERLINK("https://files.afu.se/Downloads/Transcripts/OBDM%20(Mike%20and%20Joe)/2015 02 20 - OBDM VIDEOS - GTA 5 Online Gameplay   Air Party_P3vkEmY-ESI - transcript (automated).pdf","Transcript Link")</f>
        <v>Transcript Link</v>
      </c>
    </row>
    <row r="435" ht="135" spans="1:13">
      <c r="A435" s="1" t="s">
        <v>2146</v>
      </c>
      <c r="B435" s="1" t="s">
        <v>13</v>
      </c>
      <c r="C435" s="4" t="s">
        <v>2147</v>
      </c>
      <c r="D435" s="1" t="s">
        <v>2148</v>
      </c>
      <c r="E435" s="1" t="s">
        <v>2149</v>
      </c>
      <c r="F435" s="4" t="s">
        <v>17</v>
      </c>
      <c r="G435" s="1" t="s">
        <v>18</v>
      </c>
      <c r="H435" s="1" t="s">
        <v>19</v>
      </c>
      <c r="I435" s="1" t="s">
        <v>20</v>
      </c>
      <c r="J435" s="1" t="s">
        <v>2150</v>
      </c>
      <c r="K435" s="1" t="s">
        <v>22</v>
      </c>
      <c r="L435" s="1" t="str">
        <f>HYPERLINK("https://files.afu.se/Downloads/Transcripts/OBDM%20(Mike%20and%20Joe)/2015 02 18 - OBDM VIDEOS - OBDM vLog 02   GTA5 Video Blog   Server Issues &amp; Real Life Car Wreck Story_bJJEXawiLcs - transcript (automated).pdf","Transcript Link")</f>
        <v>Transcript Link</v>
      </c>
      <c r="M435" s="2" t="str">
        <f>HYPERLINK("https://files.afu.se/Downloads/Transcripts/OBDM%20(Mike%20and%20Joe)/2015 02 18 - OBDM VIDEOS - OBDM vLog 02   GTA5 Video Blog   Server Issues &amp; Real Life Car Wreck Story_bJJEXawiLcs - transcript (automated).pdf","Transcript Link")</f>
        <v>Transcript Link</v>
      </c>
    </row>
    <row r="436" ht="135" spans="1:13">
      <c r="A436" s="1" t="s">
        <v>2146</v>
      </c>
      <c r="B436" s="1" t="s">
        <v>13</v>
      </c>
      <c r="C436" s="4" t="s">
        <v>2151</v>
      </c>
      <c r="D436" s="1" t="s">
        <v>2152</v>
      </c>
      <c r="E436" s="1" t="s">
        <v>2153</v>
      </c>
      <c r="F436" s="4" t="s">
        <v>17</v>
      </c>
      <c r="G436" s="1" t="s">
        <v>18</v>
      </c>
      <c r="H436" s="1" t="s">
        <v>19</v>
      </c>
      <c r="I436" s="1" t="s">
        <v>20</v>
      </c>
      <c r="J436" s="1" t="s">
        <v>2154</v>
      </c>
      <c r="K436" s="1" t="s">
        <v>22</v>
      </c>
      <c r="L436" s="1" t="str">
        <f>HYPERLINK("https://files.afu.se/Downloads/Transcripts/OBDM%20(Mike%20and%20Joe)/2015 02 18 - OBDM VIDEOS - GTA5 Online Gameplay   Bus Hard__O9URtAri5g - transcript (automated).pdf","Transcript Link")</f>
        <v>Transcript Link</v>
      </c>
      <c r="M436" s="2" t="str">
        <f>HYPERLINK("https://files.afu.se/Downloads/Transcripts/OBDM%20(Mike%20and%20Joe)/2015 02 18 - OBDM VIDEOS - GTA5 Online Gameplay   Bus Hard__O9URtAri5g - transcript (automated).pdf","Transcript Link")</f>
        <v>Transcript Link</v>
      </c>
    </row>
    <row r="437" ht="135" spans="1:13">
      <c r="A437" s="1" t="s">
        <v>2155</v>
      </c>
      <c r="B437" s="1" t="s">
        <v>13</v>
      </c>
      <c r="C437" s="4" t="s">
        <v>2156</v>
      </c>
      <c r="D437" s="1" t="s">
        <v>2157</v>
      </c>
      <c r="E437" s="1" t="s">
        <v>2158</v>
      </c>
      <c r="F437" s="4" t="s">
        <v>17</v>
      </c>
      <c r="G437" s="1" t="s">
        <v>18</v>
      </c>
      <c r="H437" s="1" t="s">
        <v>19</v>
      </c>
      <c r="I437" s="1" t="s">
        <v>20</v>
      </c>
      <c r="J437" s="1" t="s">
        <v>2159</v>
      </c>
      <c r="K437" s="1" t="s">
        <v>22</v>
      </c>
      <c r="L437" s="1" t="str">
        <f>HYPERLINK("https://files.afu.se/Downloads/Transcripts/OBDM%20(Mike%20and%20Joe)/2015 02 15 - OBDM VIDEOS - GTA 5 Online   The Blow Dryer Kid_PctegFMd6sM - transcript (automated).pdf","Transcript Link")</f>
        <v>Transcript Link</v>
      </c>
      <c r="M437" s="2" t="str">
        <f>HYPERLINK("https://files.afu.se/Downloads/Transcripts/OBDM%20(Mike%20and%20Joe)/2015 02 15 - OBDM VIDEOS - GTA 5 Online   The Blow Dryer Kid_PctegFMd6sM - transcript (automated).pdf","Transcript Link")</f>
        <v>Transcript Link</v>
      </c>
    </row>
    <row r="438" ht="135" spans="1:13">
      <c r="A438" s="1" t="s">
        <v>2160</v>
      </c>
      <c r="B438" s="1" t="s">
        <v>13</v>
      </c>
      <c r="C438" s="4" t="s">
        <v>2161</v>
      </c>
      <c r="D438" s="1" t="s">
        <v>2162</v>
      </c>
      <c r="E438" s="1" t="s">
        <v>2163</v>
      </c>
      <c r="F438" s="4" t="s">
        <v>17</v>
      </c>
      <c r="G438" s="1" t="s">
        <v>18</v>
      </c>
      <c r="H438" s="1" t="s">
        <v>19</v>
      </c>
      <c r="I438" s="1" t="s">
        <v>20</v>
      </c>
      <c r="J438" s="1" t="s">
        <v>2164</v>
      </c>
      <c r="K438" s="1" t="s">
        <v>22</v>
      </c>
      <c r="L438" s="1" t="str">
        <f>HYPERLINK("https://files.afu.se/Downloads/Transcripts/OBDM%20(Mike%20and%20Joe)/2015 02 12 - OBDM VIDEOS - SQUAD UP   Battlefield Hardline Beta Gameplay   Riot Shield + Shotgun + Smoke_8MpF3Tw-PDE - transcript (automated).pdf","Transcript Link")</f>
        <v>Transcript Link</v>
      </c>
      <c r="M438" s="2" t="str">
        <f>HYPERLINK("https://files.afu.se/Downloads/Transcripts/OBDM%20(Mike%20and%20Joe)/2015 02 12 - OBDM VIDEOS - SQUAD UP   Battlefield Hardline Beta Gameplay   Riot Shield + Shotgun + Smoke_8MpF3Tw-PDE - transcript (automated).pdf","Transcript Link")</f>
        <v>Transcript Link</v>
      </c>
    </row>
    <row r="439" ht="270" spans="1:13">
      <c r="A439" s="1" t="s">
        <v>2165</v>
      </c>
      <c r="B439" s="1" t="s">
        <v>13</v>
      </c>
      <c r="C439" s="4" t="s">
        <v>2166</v>
      </c>
      <c r="D439" s="1" t="s">
        <v>2167</v>
      </c>
      <c r="E439" s="1" t="s">
        <v>2168</v>
      </c>
      <c r="F439" s="4" t="s">
        <v>17</v>
      </c>
      <c r="G439" s="1" t="s">
        <v>18</v>
      </c>
      <c r="H439" s="1" t="s">
        <v>19</v>
      </c>
      <c r="I439" s="1" t="s">
        <v>20</v>
      </c>
      <c r="J439" s="1" t="s">
        <v>2169</v>
      </c>
      <c r="K439" s="1" t="s">
        <v>22</v>
      </c>
      <c r="L439" s="1" t="str">
        <f>HYPERLINK("https://files.afu.se/Downloads/Transcripts/OBDM%20(Mike%20and%20Joe)/2015 02 11 - OBDM VIDEOS - GTA 5 Online RPG - The Banana Twins - Episode 12   Wasted Again_qsUzADIC00c - transcript (automated).pdf","Transcript Link")</f>
        <v>Transcript Link</v>
      </c>
      <c r="M439" s="2" t="str">
        <f>HYPERLINK("https://files.afu.se/Downloads/Transcripts/OBDM%20(Mike%20and%20Joe)/2015 02 11 - OBDM VIDEOS - GTA 5 Online RPG - The Banana Twins - Episode 12   Wasted Again_qsUzADIC00c - transcript (automated).pdf","Transcript Link")</f>
        <v>Transcript Link</v>
      </c>
    </row>
    <row r="440" ht="135" spans="1:13">
      <c r="A440" s="1" t="s">
        <v>2170</v>
      </c>
      <c r="B440" s="1" t="s">
        <v>13</v>
      </c>
      <c r="C440" s="4" t="s">
        <v>2171</v>
      </c>
      <c r="D440" s="1" t="s">
        <v>2172</v>
      </c>
      <c r="E440" s="1" t="s">
        <v>2173</v>
      </c>
      <c r="F440" s="4" t="s">
        <v>17</v>
      </c>
      <c r="G440" s="1" t="s">
        <v>18</v>
      </c>
      <c r="H440" s="1" t="s">
        <v>19</v>
      </c>
      <c r="I440" s="1" t="s">
        <v>20</v>
      </c>
      <c r="J440" s="1" t="s">
        <v>2174</v>
      </c>
      <c r="K440" s="1" t="s">
        <v>22</v>
      </c>
      <c r="L440" s="1" t="str">
        <f>HYPERLINK("https://files.afu.se/Downloads/Transcripts/OBDM%20(Mike%20and%20Joe)/2015 02 10 - OBDM VIDEOS - SQUAD UP   Battlefield Hardline Beta Gameplay   Hotwire Fun!!!_V-ek6dhB_nM - transcript (automated).pdf","Transcript Link")</f>
        <v>Transcript Link</v>
      </c>
      <c r="M440" s="2" t="str">
        <f>HYPERLINK("https://files.afu.se/Downloads/Transcripts/OBDM%20(Mike%20and%20Joe)/2015 02 10 - OBDM VIDEOS - SQUAD UP   Battlefield Hardline Beta Gameplay   Hotwire Fun!!!_V-ek6dhB_nM - transcript (automated).pdf","Transcript Link")</f>
        <v>Transcript Link</v>
      </c>
    </row>
    <row r="441" ht="135" spans="1:13">
      <c r="A441" s="1" t="s">
        <v>2175</v>
      </c>
      <c r="B441" s="1" t="s">
        <v>13</v>
      </c>
      <c r="C441" s="4" t="s">
        <v>2176</v>
      </c>
      <c r="D441" s="1" t="s">
        <v>2177</v>
      </c>
      <c r="E441" s="1" t="s">
        <v>2178</v>
      </c>
      <c r="F441" s="4" t="s">
        <v>17</v>
      </c>
      <c r="G441" s="1" t="s">
        <v>18</v>
      </c>
      <c r="H441" s="1" t="s">
        <v>19</v>
      </c>
      <c r="I441" s="1" t="s">
        <v>20</v>
      </c>
      <c r="J441" s="1" t="s">
        <v>2179</v>
      </c>
      <c r="K441" s="1" t="s">
        <v>22</v>
      </c>
      <c r="L441" s="1" t="str">
        <f>HYPERLINK("https://files.afu.se/Downloads/Transcripts/OBDM%20(Mike%20and%20Joe)/2015 02 08 - OBDM VIDEOS - SQUAD UP   Heist FAIL!   Battlefield Hardline Beta Gameplay   Smoke &amp; Fire Grenades_LA60KwruEx0 - transcript (automated).pdf","Transcript Link")</f>
        <v>Transcript Link</v>
      </c>
      <c r="M441" s="2" t="str">
        <f>HYPERLINK("https://files.afu.se/Downloads/Transcripts/OBDM%20(Mike%20and%20Joe)/2015 02 08 - OBDM VIDEOS - SQUAD UP   Heist FAIL!   Battlefield Hardline Beta Gameplay   Smoke &amp; Fire Grenades_LA60KwruEx0 - transcript (automated).pdf","Transcript Link")</f>
        <v>Transcript Link</v>
      </c>
    </row>
    <row r="442" ht="135" spans="1:13">
      <c r="A442" s="1" t="s">
        <v>2180</v>
      </c>
      <c r="B442" s="1" t="s">
        <v>13</v>
      </c>
      <c r="C442" s="4" t="s">
        <v>2181</v>
      </c>
      <c r="D442" s="1" t="s">
        <v>2182</v>
      </c>
      <c r="E442" s="1" t="s">
        <v>2183</v>
      </c>
      <c r="F442" s="4" t="s">
        <v>17</v>
      </c>
      <c r="G442" s="1" t="s">
        <v>18</v>
      </c>
      <c r="H442" s="1" t="s">
        <v>19</v>
      </c>
      <c r="I442" s="1" t="s">
        <v>20</v>
      </c>
      <c r="J442" s="1" t="s">
        <v>2184</v>
      </c>
      <c r="K442" s="1" t="s">
        <v>22</v>
      </c>
      <c r="L442" s="1" t="str">
        <f>HYPERLINK("https://files.afu.se/Downloads/Transcripts/OBDM%20(Mike%20and%20Joe)/2015 02 06 - OBDM VIDEOS - Battlefield Hardline Beta Gameplay   Enforcer Loadout   870 Shotgun &amp; Smoke Grenade_ufvd1POiHAE - transcript (automated).pdf","Transcript Link")</f>
        <v>Transcript Link</v>
      </c>
      <c r="M442" s="2" t="str">
        <f>HYPERLINK("https://files.afu.se/Downloads/Transcripts/OBDM%20(Mike%20and%20Joe)/2015 02 06 - OBDM VIDEOS - Battlefield Hardline Beta Gameplay   Enforcer Loadout   870 Shotgun &amp; Smoke Grenade_ufvd1POiHAE - transcript (automated).pdf","Transcript Link")</f>
        <v>Transcript Link</v>
      </c>
    </row>
    <row r="443" ht="135" spans="1:13">
      <c r="A443" s="1" t="s">
        <v>2185</v>
      </c>
      <c r="B443" s="1" t="s">
        <v>13</v>
      </c>
      <c r="C443" s="4" t="s">
        <v>2186</v>
      </c>
      <c r="D443" s="1" t="s">
        <v>2187</v>
      </c>
      <c r="E443" s="1" t="s">
        <v>2188</v>
      </c>
      <c r="F443" s="4" t="s">
        <v>17</v>
      </c>
      <c r="G443" s="1" t="s">
        <v>18</v>
      </c>
      <c r="H443" s="1" t="s">
        <v>19</v>
      </c>
      <c r="I443" s="1" t="s">
        <v>20</v>
      </c>
      <c r="J443" s="1" t="s">
        <v>2189</v>
      </c>
      <c r="K443" s="1" t="s">
        <v>22</v>
      </c>
      <c r="L443" s="1" t="str">
        <f>HYPERLINK("https://files.afu.se/Downloads/Transcripts/OBDM%20(Mike%20and%20Joe)/2015 02 05 - OBDM VIDEOS - Battlefield Hardline Beta Gameplay   Hotwire &amp; Reckless Driving_VIDNIYnuuzI - transcript (automated).pdf","Transcript Link")</f>
        <v>Transcript Link</v>
      </c>
      <c r="M443" s="2" t="str">
        <f>HYPERLINK("https://files.afu.se/Downloads/Transcripts/OBDM%20(Mike%20and%20Joe)/2015 02 05 - OBDM VIDEOS - Battlefield Hardline Beta Gameplay   Hotwire &amp; Reckless Driving_VIDNIYnuuzI - transcript (automated).pdf","Transcript Link")</f>
        <v>Transcript Link</v>
      </c>
    </row>
    <row r="444" ht="270" spans="1:13">
      <c r="A444" s="1" t="s">
        <v>2185</v>
      </c>
      <c r="B444" s="1" t="s">
        <v>13</v>
      </c>
      <c r="C444" s="4" t="s">
        <v>2190</v>
      </c>
      <c r="D444" s="1" t="s">
        <v>2191</v>
      </c>
      <c r="E444" s="1" t="s">
        <v>2192</v>
      </c>
      <c r="F444" s="4" t="s">
        <v>17</v>
      </c>
      <c r="G444" s="1" t="s">
        <v>18</v>
      </c>
      <c r="H444" s="1" t="s">
        <v>19</v>
      </c>
      <c r="I444" s="1" t="s">
        <v>20</v>
      </c>
      <c r="J444" s="1" t="s">
        <v>2193</v>
      </c>
      <c r="K444" s="1" t="s">
        <v>22</v>
      </c>
      <c r="L444" s="1" t="str">
        <f>HYPERLINK("https://files.afu.se/Downloads/Transcripts/OBDM%20(Mike%20and%20Joe)/2015 02 05 - OBDM VIDEOS - GTA 5 Online RPG - The Banana Twins - Episode 11   Drunk Driving_UI06f8t4ROk - transcript (automated).pdf","Transcript Link")</f>
        <v>Transcript Link</v>
      </c>
      <c r="M444" s="2" t="str">
        <f>HYPERLINK("https://files.afu.se/Downloads/Transcripts/OBDM%20(Mike%20and%20Joe)/2015 02 05 - OBDM VIDEOS - GTA 5 Online RPG - The Banana Twins - Episode 11   Drunk Driving_UI06f8t4ROk - transcript (automated).pdf","Transcript Link")</f>
        <v>Transcript Link</v>
      </c>
    </row>
    <row r="445" ht="150" spans="1:13">
      <c r="A445" s="1" t="s">
        <v>2194</v>
      </c>
      <c r="B445" s="1" t="s">
        <v>13</v>
      </c>
      <c r="C445" s="4" t="s">
        <v>2195</v>
      </c>
      <c r="D445" s="1" t="s">
        <v>2196</v>
      </c>
      <c r="E445" s="1" t="s">
        <v>2197</v>
      </c>
      <c r="F445" s="4" t="s">
        <v>17</v>
      </c>
      <c r="G445" s="1" t="s">
        <v>18</v>
      </c>
      <c r="H445" s="1" t="s">
        <v>19</v>
      </c>
      <c r="I445" s="1" t="s">
        <v>20</v>
      </c>
      <c r="J445" s="1" t="s">
        <v>2198</v>
      </c>
      <c r="K445" s="1" t="s">
        <v>22</v>
      </c>
      <c r="L445" s="1" t="str">
        <f>HYPERLINK("https://files.afu.se/Downloads/Transcripts/OBDM%20(Mike%20and%20Joe)/2015 02 04 - OBDM VIDEOS - Battlefield Hardline Beta Gameplay   Heist + netCode talk   Vault Door Glitch_09xBhhi41_Y - transcript (automated).pdf","Transcript Link")</f>
        <v>Transcript Link</v>
      </c>
      <c r="M445" s="2" t="str">
        <f>HYPERLINK("https://files.afu.se/Downloads/Transcripts/OBDM%20(Mike%20and%20Joe)/2015 02 04 - OBDM VIDEOS - Battlefield Hardline Beta Gameplay   Heist + netCode talk   Vault Door Glitch_09xBhhi41_Y - transcript (automated).pdf","Transcript Link")</f>
        <v>Transcript Link</v>
      </c>
    </row>
    <row r="446" ht="135" spans="1:13">
      <c r="A446" s="1" t="s">
        <v>2199</v>
      </c>
      <c r="B446" s="1" t="s">
        <v>13</v>
      </c>
      <c r="C446" s="4" t="s">
        <v>2200</v>
      </c>
      <c r="D446" s="1" t="s">
        <v>2201</v>
      </c>
      <c r="E446" s="1" t="s">
        <v>2202</v>
      </c>
      <c r="F446" s="4" t="s">
        <v>17</v>
      </c>
      <c r="G446" s="1" t="s">
        <v>18</v>
      </c>
      <c r="H446" s="1" t="s">
        <v>19</v>
      </c>
      <c r="I446" s="1" t="s">
        <v>20</v>
      </c>
      <c r="J446" s="1" t="s">
        <v>2203</v>
      </c>
      <c r="K446" s="1" t="s">
        <v>22</v>
      </c>
      <c r="L446" s="1" t="str">
        <f>HYPERLINK("https://files.afu.se/Downloads/Transcripts/OBDM%20(Mike%20and%20Joe)/2015 02 03 - OBDM VIDEOS - Battlefield Hardline Beta Gameplay   Conquest - Quick First Impressions_inpQwVMubVs - transcript (automated).pdf","Transcript Link")</f>
        <v>Transcript Link</v>
      </c>
      <c r="M446" s="2" t="str">
        <f>HYPERLINK("https://files.afu.se/Downloads/Transcripts/OBDM%20(Mike%20and%20Joe)/2015 02 03 - OBDM VIDEOS - Battlefield Hardline Beta Gameplay   Conquest - Quick First Impressions_inpQwVMubVs - transcript (automated).pdf","Transcript Link")</f>
        <v>Transcript Link</v>
      </c>
    </row>
    <row r="447" ht="255" spans="1:13">
      <c r="A447" s="1" t="s">
        <v>2199</v>
      </c>
      <c r="B447" s="1" t="s">
        <v>13</v>
      </c>
      <c r="C447" s="4" t="s">
        <v>2204</v>
      </c>
      <c r="D447" s="1" t="s">
        <v>2205</v>
      </c>
      <c r="E447" s="1" t="s">
        <v>2206</v>
      </c>
      <c r="F447" s="4" t="s">
        <v>17</v>
      </c>
      <c r="G447" s="1" t="s">
        <v>18</v>
      </c>
      <c r="H447" s="1" t="s">
        <v>19</v>
      </c>
      <c r="I447" s="1" t="s">
        <v>20</v>
      </c>
      <c r="J447" s="1" t="s">
        <v>2207</v>
      </c>
      <c r="K447" s="1" t="s">
        <v>22</v>
      </c>
      <c r="L447" s="1" t="str">
        <f>HYPERLINK("https://files.afu.se/Downloads/Transcripts/OBDM%20(Mike%20and%20Joe)/2015 02 03 - OBDM VIDEOS - GTA5 Online RPG - The Banana Twins - Episode 10   Strip Club Take Over_Tys25wc0BoA - transcript (automated).pdf","Transcript Link")</f>
        <v>Transcript Link</v>
      </c>
      <c r="M447" s="2" t="str">
        <f>HYPERLINK("https://files.afu.se/Downloads/Transcripts/OBDM%20(Mike%20and%20Joe)/2015 02 03 - OBDM VIDEOS - GTA5 Online RPG - The Banana Twins - Episode 10   Strip Club Take Over_Tys25wc0BoA - transcript (automated).pdf","Transcript Link")</f>
        <v>Transcript Link</v>
      </c>
    </row>
    <row r="448" ht="240" spans="1:13">
      <c r="A448" s="1" t="s">
        <v>2208</v>
      </c>
      <c r="B448" s="1" t="s">
        <v>13</v>
      </c>
      <c r="C448" s="4" t="s">
        <v>2209</v>
      </c>
      <c r="D448" s="1" t="s">
        <v>2210</v>
      </c>
      <c r="E448" s="1" t="s">
        <v>2211</v>
      </c>
      <c r="F448" s="4" t="s">
        <v>17</v>
      </c>
      <c r="G448" s="1" t="s">
        <v>18</v>
      </c>
      <c r="H448" s="1" t="s">
        <v>19</v>
      </c>
      <c r="I448" s="1" t="s">
        <v>20</v>
      </c>
      <c r="J448" s="1" t="s">
        <v>2212</v>
      </c>
      <c r="K448" s="1" t="s">
        <v>22</v>
      </c>
      <c r="L448" s="1" t="str">
        <f>HYPERLINK("https://files.afu.se/Downloads/Transcripts/OBDM%20(Mike%20and%20Joe)/2015 02 02 - OBDM VIDEOS - GTA5 Online RPG - The Banana Twins - Episode 9   Prostitute Problems_hlu161aKAW8 - transcript (automated).pdf","Transcript Link")</f>
        <v>Transcript Link</v>
      </c>
      <c r="M448" s="2" t="str">
        <f>HYPERLINK("https://files.afu.se/Downloads/Transcripts/OBDM%20(Mike%20and%20Joe)/2015 02 02 - OBDM VIDEOS - GTA5 Online RPG - The Banana Twins - Episode 9   Prostitute Problems_hlu161aKAW8 - transcript (automated).pdf","Transcript Link")</f>
        <v>Transcript Link</v>
      </c>
    </row>
    <row r="449" ht="210" spans="1:13">
      <c r="A449" s="1" t="s">
        <v>2213</v>
      </c>
      <c r="B449" s="1" t="s">
        <v>13</v>
      </c>
      <c r="C449" s="4" t="s">
        <v>2214</v>
      </c>
      <c r="D449" s="1" t="s">
        <v>2215</v>
      </c>
      <c r="E449" s="1" t="s">
        <v>2216</v>
      </c>
      <c r="F449" s="4" t="s">
        <v>17</v>
      </c>
      <c r="G449" s="1" t="s">
        <v>18</v>
      </c>
      <c r="H449" s="1" t="s">
        <v>19</v>
      </c>
      <c r="I449" s="1" t="s">
        <v>20</v>
      </c>
      <c r="J449" s="1" t="s">
        <v>2217</v>
      </c>
      <c r="K449" s="1" t="s">
        <v>22</v>
      </c>
      <c r="L449" s="1" t="str">
        <f>HYPERLINK("https://files.afu.se/Downloads/Transcripts/OBDM%20(Mike%20and%20Joe)/2015 01 28 - OBDM VIDEOS - GTA5 Online RPG - The Banana Twins - Episode 8   Great 5 Star Escape_AIRxbtzwyuc - transcript (automated).pdf","Transcript Link")</f>
        <v>Transcript Link</v>
      </c>
      <c r="M449" s="2" t="str">
        <f>HYPERLINK("https://files.afu.se/Downloads/Transcripts/OBDM%20(Mike%20and%20Joe)/2015 01 28 - OBDM VIDEOS - GTA5 Online RPG - The Banana Twins - Episode 8   Great 5 Star Escape_AIRxbtzwyuc - transcript (automated).pdf","Transcript Link")</f>
        <v>Transcript Link</v>
      </c>
    </row>
    <row r="450" ht="210" spans="1:13">
      <c r="A450" s="1" t="s">
        <v>2218</v>
      </c>
      <c r="B450" s="1" t="s">
        <v>13</v>
      </c>
      <c r="C450" s="4" t="s">
        <v>2219</v>
      </c>
      <c r="D450" s="1" t="s">
        <v>2220</v>
      </c>
      <c r="E450" s="1" t="s">
        <v>2221</v>
      </c>
      <c r="F450" s="4" t="s">
        <v>17</v>
      </c>
      <c r="G450" s="1" t="s">
        <v>18</v>
      </c>
      <c r="H450" s="1" t="s">
        <v>19</v>
      </c>
      <c r="I450" s="1" t="s">
        <v>20</v>
      </c>
      <c r="J450" s="1" t="s">
        <v>2222</v>
      </c>
      <c r="K450" s="1" t="s">
        <v>22</v>
      </c>
      <c r="L450" s="1" t="str">
        <f>HYPERLINK("https://files.afu.se/Downloads/Transcripts/OBDM%20(Mike%20and%20Joe)/2015 01 25 - OBDM VIDEOS - GTA5 Online RPG - The Banana Twins - Episode 7   Killer Clowns_U7hZKE_AjKo - transcript (automated).pdf","Transcript Link")</f>
        <v>Transcript Link</v>
      </c>
      <c r="M450" s="2" t="str">
        <f>HYPERLINK("https://files.afu.se/Downloads/Transcripts/OBDM%20(Mike%20and%20Joe)/2015 01 25 - OBDM VIDEOS - GTA5 Online RPG - The Banana Twins - Episode 7   Killer Clowns_U7hZKE_AjKo - transcript (automated).pdf","Transcript Link")</f>
        <v>Transcript Link</v>
      </c>
    </row>
    <row r="451" ht="165" spans="1:13">
      <c r="A451" s="1" t="s">
        <v>2223</v>
      </c>
      <c r="B451" s="1" t="s">
        <v>13</v>
      </c>
      <c r="C451" s="4" t="s">
        <v>2224</v>
      </c>
      <c r="D451" s="1" t="s">
        <v>2225</v>
      </c>
      <c r="E451" s="1" t="s">
        <v>2226</v>
      </c>
      <c r="F451" s="4" t="s">
        <v>17</v>
      </c>
      <c r="G451" s="1" t="s">
        <v>18</v>
      </c>
      <c r="H451" s="1" t="s">
        <v>19</v>
      </c>
      <c r="I451" s="1" t="s">
        <v>20</v>
      </c>
      <c r="J451" s="1" t="s">
        <v>2227</v>
      </c>
      <c r="K451" s="1" t="s">
        <v>22</v>
      </c>
      <c r="L451" s="1" t="str">
        <f>HYPERLINK("https://files.afu.se/Downloads/Transcripts/OBDM%20(Mike%20and%20Joe)/2015 01 22 - OBDM VIDEOS - Minecraft - Conspiracy Land - Episode   5 - Skull Mountain Survival_c1Y8QcXAATc - transcript (automated).pdf","Transcript Link")</f>
        <v>Transcript Link</v>
      </c>
      <c r="M451" s="2" t="str">
        <f>HYPERLINK("https://files.afu.se/Downloads/Transcripts/OBDM%20(Mike%20and%20Joe)/2015 01 22 - OBDM VIDEOS - Minecraft - Conspiracy Land - Episode   5 - Skull Mountain Survival_c1Y8QcXAATc - transcript (automated).pdf","Transcript Link")</f>
        <v>Transcript Link</v>
      </c>
    </row>
    <row r="452" ht="135" spans="1:13">
      <c r="A452" s="1" t="s">
        <v>2228</v>
      </c>
      <c r="B452" s="1" t="s">
        <v>13</v>
      </c>
      <c r="C452" s="4" t="s">
        <v>2229</v>
      </c>
      <c r="D452" s="1" t="s">
        <v>2230</v>
      </c>
      <c r="E452" s="1" t="s">
        <v>2231</v>
      </c>
      <c r="F452" s="4" t="s">
        <v>17</v>
      </c>
      <c r="G452" s="1" t="s">
        <v>18</v>
      </c>
      <c r="H452" s="1" t="s">
        <v>19</v>
      </c>
      <c r="I452" s="1" t="s">
        <v>20</v>
      </c>
      <c r="J452" s="1" t="s">
        <v>2232</v>
      </c>
      <c r="K452" s="1" t="s">
        <v>22</v>
      </c>
      <c r="L452" s="1" t="str">
        <f>HYPERLINK("https://files.afu.se/Downloads/Transcripts/OBDM%20(Mike%20and%20Joe)/2015 01 21 - OBDM VIDEOS - Star Wars -  Empire at War   Episode 2_CLEeMRv-TE0 - transcript (automated).pdf","Transcript Link")</f>
        <v>Transcript Link</v>
      </c>
      <c r="M452" s="2" t="str">
        <f>HYPERLINK("https://files.afu.se/Downloads/Transcripts/OBDM%20(Mike%20and%20Joe)/2015 01 21 - OBDM VIDEOS - Star Wars -  Empire at War   Episode 2_CLEeMRv-TE0 - transcript (automated).pdf","Transcript Link")</f>
        <v>Transcript Link</v>
      </c>
    </row>
    <row r="453" ht="165" spans="1:13">
      <c r="A453" s="1" t="s">
        <v>2233</v>
      </c>
      <c r="B453" s="1" t="s">
        <v>13</v>
      </c>
      <c r="C453" s="4" t="s">
        <v>2234</v>
      </c>
      <c r="D453" s="1" t="s">
        <v>2235</v>
      </c>
      <c r="E453" s="1" t="s">
        <v>2236</v>
      </c>
      <c r="F453" s="4" t="s">
        <v>17</v>
      </c>
      <c r="G453" s="1" t="s">
        <v>18</v>
      </c>
      <c r="H453" s="1" t="s">
        <v>19</v>
      </c>
      <c r="I453" s="1" t="s">
        <v>20</v>
      </c>
      <c r="J453" s="1" t="s">
        <v>2237</v>
      </c>
      <c r="K453" s="1" t="s">
        <v>22</v>
      </c>
      <c r="L453" s="1" t="str">
        <f>HYPERLINK("https://files.afu.se/Downloads/Transcripts/OBDM%20(Mike%20and%20Joe)/2015 01 20 - OBDM VIDEOS - Minecraft - Conspiracy Land - Episode   4 - Skull Mountain Exploring_l8NHjP9fcdc - transcript (automated).pdf","Transcript Link")</f>
        <v>Transcript Link</v>
      </c>
      <c r="M453" s="2" t="str">
        <f>HYPERLINK("https://files.afu.se/Downloads/Transcripts/OBDM%20(Mike%20and%20Joe)/2015 01 20 - OBDM VIDEOS - Minecraft - Conspiracy Land - Episode   4 - Skull Mountain Exploring_l8NHjP9fcdc - transcript (automated).pdf","Transcript Link")</f>
        <v>Transcript Link</v>
      </c>
    </row>
    <row r="454" ht="135" spans="1:13">
      <c r="A454" s="1" t="s">
        <v>2238</v>
      </c>
      <c r="B454" s="1" t="s">
        <v>13</v>
      </c>
      <c r="C454" s="4" t="s">
        <v>2239</v>
      </c>
      <c r="D454" s="1" t="s">
        <v>2240</v>
      </c>
      <c r="E454" s="1" t="s">
        <v>2241</v>
      </c>
      <c r="F454" s="4" t="s">
        <v>17</v>
      </c>
      <c r="G454" s="1" t="s">
        <v>18</v>
      </c>
      <c r="H454" s="1" t="s">
        <v>19</v>
      </c>
      <c r="I454" s="1" t="s">
        <v>20</v>
      </c>
      <c r="J454" s="1" t="s">
        <v>2242</v>
      </c>
      <c r="K454" s="1" t="s">
        <v>22</v>
      </c>
      <c r="L454" s="1" t="str">
        <f>HYPERLINK("https://files.afu.se/Downloads/Transcripts/OBDM%20(Mike%20and%20Joe)/2015 01 18 - OBDM VIDEOS - Star Wars -  Empire at War   Episode 1_VIH7b7QRE-o - transcript (automated).pdf","Transcript Link")</f>
        <v>Transcript Link</v>
      </c>
      <c r="M454" s="2" t="str">
        <f>HYPERLINK("https://files.afu.se/Downloads/Transcripts/OBDM%20(Mike%20and%20Joe)/2015 01 18 - OBDM VIDEOS - Star Wars -  Empire at War   Episode 1_VIH7b7QRE-o - transcript (automated).pdf","Transcript Link")</f>
        <v>Transcript Link</v>
      </c>
    </row>
    <row r="455" ht="195" spans="1:13">
      <c r="A455" s="1" t="s">
        <v>2243</v>
      </c>
      <c r="B455" s="1" t="s">
        <v>13</v>
      </c>
      <c r="C455" s="4" t="s">
        <v>2244</v>
      </c>
      <c r="D455" s="1" t="s">
        <v>2245</v>
      </c>
      <c r="E455" s="1" t="s">
        <v>2246</v>
      </c>
      <c r="F455" s="4" t="s">
        <v>17</v>
      </c>
      <c r="G455" s="1" t="s">
        <v>18</v>
      </c>
      <c r="H455" s="1" t="s">
        <v>19</v>
      </c>
      <c r="I455" s="1" t="s">
        <v>20</v>
      </c>
      <c r="J455" s="1" t="s">
        <v>2247</v>
      </c>
      <c r="K455" s="1" t="s">
        <v>22</v>
      </c>
      <c r="L455" s="1" t="str">
        <f>HYPERLINK("https://files.afu.se/Downloads/Transcripts/OBDM%20(Mike%20and%20Joe)/2015 01 17 - OBDM VIDEOS - GTA5 Online RPG - The Banana Twins - Episode 6   Bike Troubles_UYNz42EN_f0 - transcript (automated).pdf","Transcript Link")</f>
        <v>Transcript Link</v>
      </c>
      <c r="M455" s="2" t="str">
        <f>HYPERLINK("https://files.afu.se/Downloads/Transcripts/OBDM%20(Mike%20and%20Joe)/2015 01 17 - OBDM VIDEOS - GTA5 Online RPG - The Banana Twins - Episode 6   Bike Troubles_UYNz42EN_f0 - transcript (automated).pdf","Transcript Link")</f>
        <v>Transcript Link</v>
      </c>
    </row>
    <row r="456" ht="135" spans="1:13">
      <c r="A456" s="1" t="s">
        <v>2248</v>
      </c>
      <c r="B456" s="1" t="s">
        <v>13</v>
      </c>
      <c r="C456" s="4" t="s">
        <v>2249</v>
      </c>
      <c r="D456" s="1" t="s">
        <v>2250</v>
      </c>
      <c r="E456" s="1" t="s">
        <v>2251</v>
      </c>
      <c r="F456" s="4" t="s">
        <v>17</v>
      </c>
      <c r="G456" s="1" t="s">
        <v>18</v>
      </c>
      <c r="H456" s="1" t="s">
        <v>19</v>
      </c>
      <c r="I456" s="1" t="s">
        <v>20</v>
      </c>
      <c r="J456" s="1" t="s">
        <v>2252</v>
      </c>
      <c r="K456" s="1" t="s">
        <v>22</v>
      </c>
      <c r="L456" s="1" t="str">
        <f>HYPERLINK("https://files.afu.se/Downloads/Transcripts/OBDM%20(Mike%20and%20Joe)/2015 01 14 - OBDM VIDEOS - GT5 Online - The Prune Brothers - Episode 2   One The Run_rVCZUx69PBs - transcript (automated).pdf","Transcript Link")</f>
        <v>Transcript Link</v>
      </c>
      <c r="M456" s="2" t="str">
        <f>HYPERLINK("https://files.afu.se/Downloads/Transcripts/OBDM%20(Mike%20and%20Joe)/2015 01 14 - OBDM VIDEOS - GT5 Online - The Prune Brothers - Episode 2   One The Run_rVCZUx69PBs - transcript (automated).pdf","Transcript Link")</f>
        <v>Transcript Link</v>
      </c>
    </row>
    <row r="457" ht="180" spans="1:13">
      <c r="A457" s="1" t="s">
        <v>2253</v>
      </c>
      <c r="B457" s="1" t="s">
        <v>13</v>
      </c>
      <c r="C457" s="4" t="s">
        <v>2254</v>
      </c>
      <c r="D457" s="1" t="s">
        <v>2255</v>
      </c>
      <c r="E457" s="1" t="s">
        <v>2256</v>
      </c>
      <c r="F457" s="4" t="s">
        <v>17</v>
      </c>
      <c r="G457" s="1" t="s">
        <v>18</v>
      </c>
      <c r="H457" s="1" t="s">
        <v>19</v>
      </c>
      <c r="I457" s="1" t="s">
        <v>20</v>
      </c>
      <c r="J457" s="1" t="s">
        <v>2257</v>
      </c>
      <c r="K457" s="1" t="s">
        <v>22</v>
      </c>
      <c r="L457" s="1" t="str">
        <f>HYPERLINK("https://files.afu.se/Downloads/Transcripts/OBDM%20(Mike%20and%20Joe)/2015 01 13 - OBDM VIDEOS - GTA5 Online RPG - The Banana Twins - Episode 5   Health Care Helpers, part 2_Ve20FZYBdYU - transcript (automated).pdf","Transcript Link")</f>
        <v>Transcript Link</v>
      </c>
      <c r="M457" s="2" t="str">
        <f>HYPERLINK("https://files.afu.se/Downloads/Transcripts/OBDM%20(Mike%20and%20Joe)/2015 01 13 - OBDM VIDEOS - GTA5 Online RPG - The Banana Twins - Episode 5   Health Care Helpers, part 2_Ve20FZYBdYU - transcript (automated).pdf","Transcript Link")</f>
        <v>Transcript Link</v>
      </c>
    </row>
    <row r="458" ht="135" spans="1:13">
      <c r="A458" s="1" t="s">
        <v>2258</v>
      </c>
      <c r="B458" s="1" t="s">
        <v>13</v>
      </c>
      <c r="C458" s="4" t="s">
        <v>2259</v>
      </c>
      <c r="D458" s="1" t="s">
        <v>2260</v>
      </c>
      <c r="E458" s="1" t="s">
        <v>2261</v>
      </c>
      <c r="F458" s="4" t="s">
        <v>17</v>
      </c>
      <c r="G458" s="1" t="s">
        <v>18</v>
      </c>
      <c r="H458" s="1" t="s">
        <v>19</v>
      </c>
      <c r="I458" s="1" t="s">
        <v>20</v>
      </c>
      <c r="J458" s="1" t="s">
        <v>2262</v>
      </c>
      <c r="K458" s="1" t="s">
        <v>22</v>
      </c>
      <c r="L458" s="1" t="str">
        <f>HYPERLINK("https://files.afu.se/Downloads/Transcripts/OBDM%20(Mike%20and%20Joe)/2015 01 11 - OBDM VIDEOS - GT5 Online - The Prune Brothers - Episode 1   Battle Lines_sAjnFqU1fDs - transcript (automated).pdf","Transcript Link")</f>
        <v>Transcript Link</v>
      </c>
      <c r="M458" s="2" t="str">
        <f>HYPERLINK("https://files.afu.se/Downloads/Transcripts/OBDM%20(Mike%20and%20Joe)/2015 01 11 - OBDM VIDEOS - GT5 Online - The Prune Brothers - Episode 1   Battle Lines_sAjnFqU1fDs - transcript (automated).pdf","Transcript Link")</f>
        <v>Transcript Link</v>
      </c>
    </row>
    <row r="459" ht="180" spans="1:13">
      <c r="A459" s="1" t="s">
        <v>2258</v>
      </c>
      <c r="B459" s="1" t="s">
        <v>13</v>
      </c>
      <c r="C459" s="4" t="s">
        <v>2263</v>
      </c>
      <c r="D459" s="1" t="s">
        <v>2264</v>
      </c>
      <c r="E459" s="1" t="s">
        <v>2265</v>
      </c>
      <c r="F459" s="4" t="s">
        <v>17</v>
      </c>
      <c r="G459" s="1" t="s">
        <v>18</v>
      </c>
      <c r="H459" s="1" t="s">
        <v>19</v>
      </c>
      <c r="I459" s="1" t="s">
        <v>20</v>
      </c>
      <c r="J459" s="1" t="s">
        <v>2266</v>
      </c>
      <c r="K459" s="1" t="s">
        <v>22</v>
      </c>
      <c r="L459" s="1" t="str">
        <f>HYPERLINK("https://files.afu.se/Downloads/Transcripts/OBDM%20(Mike%20and%20Joe)/2015 01 11 - OBDM VIDEOS - GTA5 Online RPG - The Banana Twins - Episode 4   Health Care Helpers, part 1_J2JWrEGYV1k - transcript (automated).pdf","Transcript Link")</f>
        <v>Transcript Link</v>
      </c>
      <c r="M459" s="2" t="str">
        <f>HYPERLINK("https://files.afu.se/Downloads/Transcripts/OBDM%20(Mike%20and%20Joe)/2015 01 11 - OBDM VIDEOS - GTA5 Online RPG - The Banana Twins - Episode 4   Health Care Helpers, part 1_J2JWrEGYV1k - transcript (automated).pdf","Transcript Link")</f>
        <v>Transcript Link</v>
      </c>
    </row>
    <row r="460" ht="150" spans="1:13">
      <c r="A460" s="1" t="s">
        <v>2267</v>
      </c>
      <c r="B460" s="1" t="s">
        <v>13</v>
      </c>
      <c r="C460" s="4" t="s">
        <v>2268</v>
      </c>
      <c r="D460" s="1" t="s">
        <v>2269</v>
      </c>
      <c r="E460" s="1" t="s">
        <v>2270</v>
      </c>
      <c r="F460" s="4" t="s">
        <v>17</v>
      </c>
      <c r="G460" s="1" t="s">
        <v>18</v>
      </c>
      <c r="H460" s="1" t="s">
        <v>19</v>
      </c>
      <c r="I460" s="1" t="s">
        <v>20</v>
      </c>
      <c r="J460" s="1" t="s">
        <v>2271</v>
      </c>
      <c r="K460" s="1" t="s">
        <v>22</v>
      </c>
      <c r="L460" s="1" t="str">
        <f>HYPERLINK("https://files.afu.se/Downloads/Transcripts/OBDM%20(Mike%20and%20Joe)/2015 01 10 - OBDM VIDEOS - Minecraft - Conspiracy Land - Episode   3 - Survival Mode_2yZezL5UN4M - transcript (automated).pdf","Transcript Link")</f>
        <v>Transcript Link</v>
      </c>
      <c r="M460" s="2" t="str">
        <f>HYPERLINK("https://files.afu.se/Downloads/Transcripts/OBDM%20(Mike%20and%20Joe)/2015 01 10 - OBDM VIDEOS - Minecraft - Conspiracy Land - Episode   3 - Survival Mode_2yZezL5UN4M - transcript (automated).pdf","Transcript Link")</f>
        <v>Transcript Link</v>
      </c>
    </row>
    <row r="461" ht="135" spans="1:13">
      <c r="A461" s="1" t="s">
        <v>2272</v>
      </c>
      <c r="B461" s="1" t="s">
        <v>13</v>
      </c>
      <c r="C461" s="4" t="s">
        <v>2273</v>
      </c>
      <c r="D461" s="1" t="s">
        <v>2274</v>
      </c>
      <c r="E461" s="1" t="s">
        <v>2275</v>
      </c>
      <c r="F461" s="4" t="s">
        <v>17</v>
      </c>
      <c r="G461" s="1" t="s">
        <v>18</v>
      </c>
      <c r="H461" s="1" t="s">
        <v>19</v>
      </c>
      <c r="I461" s="1" t="s">
        <v>20</v>
      </c>
      <c r="J461" s="1" t="s">
        <v>2276</v>
      </c>
      <c r="K461" s="1" t="s">
        <v>22</v>
      </c>
      <c r="L461" s="1" t="str">
        <f>HYPERLINK("https://files.afu.se/Downloads/Transcripts/OBDM%20(Mike%20and%20Joe)/2015 01 09 - OBDM VIDEOS - Minecraft - Conspiracy Land - Episode   2 - Skull Mountain_IFvwB_jmYSo - transcript (automated).pdf","Transcript Link")</f>
        <v>Transcript Link</v>
      </c>
      <c r="M461" s="2" t="str">
        <f>HYPERLINK("https://files.afu.se/Downloads/Transcripts/OBDM%20(Mike%20and%20Joe)/2015 01 09 - OBDM VIDEOS - Minecraft - Conspiracy Land - Episode   2 - Skull Mountain_IFvwB_jmYSo - transcript (automated).pdf","Transcript Link")</f>
        <v>Transcript Link</v>
      </c>
    </row>
    <row r="462" ht="135" spans="1:13">
      <c r="A462" s="1" t="s">
        <v>2277</v>
      </c>
      <c r="B462" s="1" t="s">
        <v>13</v>
      </c>
      <c r="C462" s="4" t="s">
        <v>2278</v>
      </c>
      <c r="D462" s="1" t="s">
        <v>2279</v>
      </c>
      <c r="E462" s="1" t="s">
        <v>2280</v>
      </c>
      <c r="F462" s="4" t="s">
        <v>17</v>
      </c>
      <c r="G462" s="1" t="s">
        <v>18</v>
      </c>
      <c r="H462" s="1" t="s">
        <v>19</v>
      </c>
      <c r="I462" s="1" t="s">
        <v>20</v>
      </c>
      <c r="J462" s="1" t="s">
        <v>2281</v>
      </c>
      <c r="K462" s="1" t="s">
        <v>22</v>
      </c>
      <c r="L462" s="1" t="str">
        <f>HYPERLINK("https://files.afu.se/Downloads/Transcripts/OBDM%20(Mike%20and%20Joe)/2015 01 08 - OBDM VIDEOS - Minecraft - Conspiracy Land - Episode   1_CuW7L3gCyEY - transcript (automated).pdf","Transcript Link")</f>
        <v>Transcript Link</v>
      </c>
      <c r="M462" s="2" t="str">
        <f>HYPERLINK("https://files.afu.se/Downloads/Transcripts/OBDM%20(Mike%20and%20Joe)/2015 01 08 - OBDM VIDEOS - Minecraft - Conspiracy Land - Episode   1_CuW7L3gCyEY - transcript (automated).pdf","Transcript Link")</f>
        <v>Transcript Link</v>
      </c>
    </row>
    <row r="463" ht="150" spans="1:13">
      <c r="A463" s="1" t="s">
        <v>2282</v>
      </c>
      <c r="B463" s="1" t="s">
        <v>13</v>
      </c>
      <c r="C463" s="4" t="s">
        <v>2283</v>
      </c>
      <c r="D463" s="1" t="s">
        <v>2284</v>
      </c>
      <c r="E463" s="1" t="s">
        <v>2285</v>
      </c>
      <c r="F463" s="4" t="s">
        <v>17</v>
      </c>
      <c r="G463" s="1" t="s">
        <v>18</v>
      </c>
      <c r="H463" s="1" t="s">
        <v>19</v>
      </c>
      <c r="I463" s="1" t="s">
        <v>20</v>
      </c>
      <c r="J463" s="1" t="s">
        <v>2286</v>
      </c>
      <c r="K463" s="1" t="s">
        <v>22</v>
      </c>
      <c r="L463" s="1" t="str">
        <f>HYPERLINK("https://files.afu.se/Downloads/Transcripts/OBDM%20(Mike%20and%20Joe)/2014 12 30 - OBDM VIDEOS - GTA5 Online RPG - The Banana Twins - Episode 3   The Convoy_qtIDNYnWfCs - transcript (automated).pdf","Transcript Link")</f>
        <v>Transcript Link</v>
      </c>
      <c r="M463" s="2" t="str">
        <f>HYPERLINK("https://files.afu.se/Downloads/Transcripts/OBDM%20(Mike%20and%20Joe)/2014 12 30 - OBDM VIDEOS - GTA5 Online RPG - The Banana Twins - Episode 3   The Convoy_qtIDNYnWfCs - transcript (automated).pdf","Transcript Link")</f>
        <v>Transcript Link</v>
      </c>
    </row>
    <row r="464" ht="135" spans="1:13">
      <c r="A464" s="1" t="s">
        <v>2287</v>
      </c>
      <c r="B464" s="1" t="s">
        <v>13</v>
      </c>
      <c r="C464" s="4" t="s">
        <v>2288</v>
      </c>
      <c r="D464" s="1" t="s">
        <v>2289</v>
      </c>
      <c r="E464" s="1" t="s">
        <v>2290</v>
      </c>
      <c r="F464" s="4" t="s">
        <v>17</v>
      </c>
      <c r="G464" s="1" t="s">
        <v>18</v>
      </c>
      <c r="H464" s="1" t="s">
        <v>19</v>
      </c>
      <c r="I464" s="1" t="s">
        <v>20</v>
      </c>
      <c r="J464" s="1" t="s">
        <v>2291</v>
      </c>
      <c r="K464" s="1" t="s">
        <v>22</v>
      </c>
      <c r="L464" s="1" t="str">
        <f>HYPERLINK("https://files.afu.se/Downloads/Transcripts/OBDM%20(Mike%20and%20Joe)/2014 12 25 - OBDM VIDEOS - GTA5 Online Christmas - Climbing Mount Chiliad In The Snow -_MG0S9ZlbNac - transcript (automated).pdf","Transcript Link")</f>
        <v>Transcript Link</v>
      </c>
      <c r="M464" s="2" t="str">
        <f>HYPERLINK("https://files.afu.se/Downloads/Transcripts/OBDM%20(Mike%20and%20Joe)/2014 12 25 - OBDM VIDEOS - GTA5 Online Christmas - Climbing Mount Chiliad In The Snow -_MG0S9ZlbNac - transcript (automated).pdf","Transcript Link")</f>
        <v>Transcript Link</v>
      </c>
    </row>
    <row r="465" ht="180" spans="1:13">
      <c r="A465" s="1" t="s">
        <v>2292</v>
      </c>
      <c r="B465" s="1" t="s">
        <v>13</v>
      </c>
      <c r="C465" s="4" t="s">
        <v>2293</v>
      </c>
      <c r="D465" s="1" t="s">
        <v>2294</v>
      </c>
      <c r="E465" s="1" t="s">
        <v>2295</v>
      </c>
      <c r="F465" s="4" t="s">
        <v>17</v>
      </c>
      <c r="G465" s="1" t="s">
        <v>18</v>
      </c>
      <c r="H465" s="1" t="s">
        <v>19</v>
      </c>
      <c r="I465" s="1" t="s">
        <v>20</v>
      </c>
      <c r="J465" s="1" t="s">
        <v>2296</v>
      </c>
      <c r="K465" s="1" t="s">
        <v>22</v>
      </c>
      <c r="L465" s="1" t="str">
        <f>HYPERLINK("https://files.afu.se/Downloads/Transcripts/OBDM%20(Mike%20and%20Joe)/2014 12 24 - OBDM VIDEOS - HearthStone Episode 3   Taunt Deck   Ranked Game_GCUZ5AYOzK0 - transcript (automated).pdf","Transcript Link")</f>
        <v>Transcript Link</v>
      </c>
      <c r="M465" s="2" t="str">
        <f>HYPERLINK("https://files.afu.se/Downloads/Transcripts/OBDM%20(Mike%20and%20Joe)/2014 12 24 - OBDM VIDEOS - HearthStone Episode 3   Taunt Deck   Ranked Game_GCUZ5AYOzK0 - transcript (automated).pdf","Transcript Link")</f>
        <v>Transcript Link</v>
      </c>
    </row>
    <row r="466" ht="180" spans="1:13">
      <c r="A466" s="1" t="s">
        <v>2297</v>
      </c>
      <c r="B466" s="1" t="s">
        <v>13</v>
      </c>
      <c r="C466" s="4" t="s">
        <v>2298</v>
      </c>
      <c r="D466" s="1" t="s">
        <v>2299</v>
      </c>
      <c r="E466" s="1" t="s">
        <v>2300</v>
      </c>
      <c r="F466" s="4" t="s">
        <v>17</v>
      </c>
      <c r="G466" s="1" t="s">
        <v>18</v>
      </c>
      <c r="H466" s="1" t="s">
        <v>19</v>
      </c>
      <c r="I466" s="1" t="s">
        <v>20</v>
      </c>
      <c r="J466" s="1" t="s">
        <v>2301</v>
      </c>
      <c r="K466" s="1" t="s">
        <v>22</v>
      </c>
      <c r="L466" s="1" t="str">
        <f>HYPERLINK("https://files.afu.se/Downloads/Transcripts/OBDM%20(Mike%20and%20Joe)/2014 12 22 - OBDM VIDEOS - GTA5 Online RPG - The Banana Twins - Episode 2   Converting the Masses_3FJPLj3PCJc - transcript (automated).pdf","Transcript Link")</f>
        <v>Transcript Link</v>
      </c>
      <c r="M466" s="2" t="str">
        <f>HYPERLINK("https://files.afu.se/Downloads/Transcripts/OBDM%20(Mike%20and%20Joe)/2014 12 22 - OBDM VIDEOS - GTA5 Online RPG - The Banana Twins - Episode 2   Converting the Masses_3FJPLj3PCJc - transcript (automated).pdf","Transcript Link")</f>
        <v>Transcript Link</v>
      </c>
    </row>
    <row r="467" ht="135" spans="1:13">
      <c r="A467" s="1" t="s">
        <v>2297</v>
      </c>
      <c r="B467" s="1" t="s">
        <v>13</v>
      </c>
      <c r="C467" s="4" t="s">
        <v>2302</v>
      </c>
      <c r="D467" s="1" t="s">
        <v>2303</v>
      </c>
      <c r="E467" s="1" t="s">
        <v>2304</v>
      </c>
      <c r="F467" s="4" t="s">
        <v>17</v>
      </c>
      <c r="G467" s="1" t="s">
        <v>18</v>
      </c>
      <c r="H467" s="1" t="s">
        <v>19</v>
      </c>
      <c r="I467" s="1" t="s">
        <v>20</v>
      </c>
      <c r="J467" s="1" t="s">
        <v>2305</v>
      </c>
      <c r="K467" s="1" t="s">
        <v>22</v>
      </c>
      <c r="L467" s="1" t="str">
        <f>HYPERLINK("https://files.afu.se/Downloads/Transcripts/OBDM%20(Mike%20and%20Joe)/2014 12 22 - OBDM VIDEOS - HearthStone Episode 2   Taunt Deck   Ranked Game_GM21Knd6atI - transcript (automated).pdf","Transcript Link")</f>
        <v>Transcript Link</v>
      </c>
      <c r="M467" s="2" t="str">
        <f>HYPERLINK("https://files.afu.se/Downloads/Transcripts/OBDM%20(Mike%20and%20Joe)/2014 12 22 - OBDM VIDEOS - HearthStone Episode 2   Taunt Deck   Ranked Game_GM21Knd6atI - transcript (automated).pdf","Transcript Link")</f>
        <v>Transcript Link</v>
      </c>
    </row>
    <row r="468" ht="135" spans="1:13">
      <c r="A468" s="1" t="s">
        <v>2306</v>
      </c>
      <c r="B468" s="1" t="s">
        <v>13</v>
      </c>
      <c r="C468" s="4" t="s">
        <v>2307</v>
      </c>
      <c r="D468" s="1" t="s">
        <v>2308</v>
      </c>
      <c r="E468" s="1" t="s">
        <v>2309</v>
      </c>
      <c r="F468" s="4" t="s">
        <v>17</v>
      </c>
      <c r="G468" s="1" t="s">
        <v>18</v>
      </c>
      <c r="H468" s="1" t="s">
        <v>19</v>
      </c>
      <c r="I468" s="1" t="s">
        <v>20</v>
      </c>
      <c r="J468" s="1" t="s">
        <v>2310</v>
      </c>
      <c r="K468" s="1" t="s">
        <v>22</v>
      </c>
      <c r="L468" s="1" t="str">
        <f>HYPERLINK("https://files.afu.se/Downloads/Transcripts/OBDM%20(Mike%20and%20Joe)/2014 12 20 - OBDM VIDEOS - HearthStone Episode 1   Introduction_5w3HFx7yl8w - transcript (automated).pdf","Transcript Link")</f>
        <v>Transcript Link</v>
      </c>
      <c r="M468" s="2" t="str">
        <f>HYPERLINK("https://files.afu.se/Downloads/Transcripts/OBDM%20(Mike%20and%20Joe)/2014 12 20 - OBDM VIDEOS - HearthStone Episode 1   Introduction_5w3HFx7yl8w - transcript (automated).pdf","Transcript Link")</f>
        <v>Transcript Link</v>
      </c>
    </row>
    <row r="469" ht="150" spans="1:13">
      <c r="A469" s="1" t="s">
        <v>2311</v>
      </c>
      <c r="B469" s="1" t="s">
        <v>13</v>
      </c>
      <c r="C469" s="4" t="s">
        <v>2312</v>
      </c>
      <c r="D469" s="1" t="s">
        <v>2313</v>
      </c>
      <c r="E469" s="1" t="s">
        <v>2314</v>
      </c>
      <c r="F469" s="4" t="s">
        <v>17</v>
      </c>
      <c r="G469" s="1" t="s">
        <v>18</v>
      </c>
      <c r="H469" s="1" t="s">
        <v>19</v>
      </c>
      <c r="I469" s="1" t="s">
        <v>20</v>
      </c>
      <c r="J469" s="1" t="s">
        <v>2315</v>
      </c>
      <c r="K469" s="1" t="s">
        <v>22</v>
      </c>
      <c r="L469" s="1" t="str">
        <f>HYPERLINK("https://files.afu.se/Downloads/Transcripts/OBDM%20(Mike%20and%20Joe)/2014 12 18 - OBDM VIDEOS - GTA5 Online RPG - The Banana Twins - Episode 1   Promoting the Gig_5CRX2EzP0pE - transcript (automated).pdf","Transcript Link")</f>
        <v>Transcript Link</v>
      </c>
      <c r="M469" s="2" t="str">
        <f>HYPERLINK("https://files.afu.se/Downloads/Transcripts/OBDM%20(Mike%20and%20Joe)/2014 12 18 - OBDM VIDEOS - GTA5 Online RPG - The Banana Twins - Episode 1   Promoting the Gig_5CRX2EzP0pE - transcript (automated).pdf","Transcript Link")</f>
        <v>Transcript Link</v>
      </c>
    </row>
    <row r="470" ht="165" spans="1:13">
      <c r="A470" s="1" t="s">
        <v>2316</v>
      </c>
      <c r="B470" s="1" t="s">
        <v>13</v>
      </c>
      <c r="C470" s="4" t="s">
        <v>2317</v>
      </c>
      <c r="D470" s="1" t="s">
        <v>2318</v>
      </c>
      <c r="E470" s="1" t="s">
        <v>2319</v>
      </c>
      <c r="F470" s="4" t="s">
        <v>17</v>
      </c>
      <c r="G470" s="1" t="s">
        <v>18</v>
      </c>
      <c r="H470" s="1" t="s">
        <v>19</v>
      </c>
      <c r="I470" s="1" t="s">
        <v>20</v>
      </c>
      <c r="J470" s="1" t="s">
        <v>2320</v>
      </c>
      <c r="K470" s="1" t="s">
        <v>22</v>
      </c>
      <c r="L470" s="1" t="str">
        <f>HYPERLINK("https://files.afu.se/Downloads/Transcripts/OBDM%20(Mike%20and%20Joe)/2014 12 17 - OBDM VIDEOS - GTA5 Online - Party Time - part 2_p6eUXuSoWBU - transcript (automated).pdf","Transcript Link")</f>
        <v>Transcript Link</v>
      </c>
      <c r="M470" s="2" t="str">
        <f>HYPERLINK("https://files.afu.se/Downloads/Transcripts/OBDM%20(Mike%20and%20Joe)/2014 12 17 - OBDM VIDEOS - GTA5 Online - Party Time - part 2_p6eUXuSoWBU - transcript (automated).pdf","Transcript Link")</f>
        <v>Transcript Link</v>
      </c>
    </row>
    <row r="471" ht="135" spans="1:13">
      <c r="A471" s="1" t="s">
        <v>2321</v>
      </c>
      <c r="B471" s="1" t="s">
        <v>13</v>
      </c>
      <c r="C471" s="4" t="s">
        <v>2322</v>
      </c>
      <c r="D471" s="1" t="s">
        <v>2323</v>
      </c>
      <c r="E471" s="1" t="s">
        <v>2324</v>
      </c>
      <c r="F471" s="4" t="s">
        <v>17</v>
      </c>
      <c r="G471" s="1" t="s">
        <v>18</v>
      </c>
      <c r="H471" s="1" t="s">
        <v>19</v>
      </c>
      <c r="I471" s="1" t="s">
        <v>20</v>
      </c>
      <c r="J471" s="1" t="s">
        <v>2325</v>
      </c>
      <c r="K471" s="1" t="s">
        <v>22</v>
      </c>
      <c r="L471" s="1" t="str">
        <f>HYPERLINK("https://files.afu.se/Downloads/Transcripts/OBDM%20(Mike%20and%20Joe)/2014 12 15 - OBDM VIDEOS - GTA5 Online - Party Time - part 1_hmhSlj_teTE - transcript (automated).pdf","Transcript Link")</f>
        <v>Transcript Link</v>
      </c>
      <c r="M471" s="2" t="str">
        <f>HYPERLINK("https://files.afu.se/Downloads/Transcripts/OBDM%20(Mike%20and%20Joe)/2014 12 15 - OBDM VIDEOS - GTA5 Online - Party Time - part 1_hmhSlj_teTE - transcript (automated).pdf","Transcript Link")</f>
        <v>Transcript Link</v>
      </c>
    </row>
    <row r="472" ht="150" spans="1:13">
      <c r="A472" s="1" t="s">
        <v>2326</v>
      </c>
      <c r="B472" s="1" t="s">
        <v>13</v>
      </c>
      <c r="C472" s="4" t="s">
        <v>2327</v>
      </c>
      <c r="D472" s="1" t="s">
        <v>2328</v>
      </c>
      <c r="E472" s="1" t="s">
        <v>2329</v>
      </c>
      <c r="F472" s="4" t="s">
        <v>17</v>
      </c>
      <c r="G472" s="1" t="s">
        <v>18</v>
      </c>
      <c r="H472" s="1" t="s">
        <v>19</v>
      </c>
      <c r="I472" s="1" t="s">
        <v>20</v>
      </c>
      <c r="J472" s="1" t="s">
        <v>2330</v>
      </c>
      <c r="K472" s="1" t="s">
        <v>22</v>
      </c>
      <c r="L472" s="1" t="str">
        <f>HYPERLINK("https://files.afu.se/Downloads/Transcripts/OBDM%20(Mike%20and%20Joe)/2014 12 08 - OBDM VIDEOS - GTA5 Online - Convenience Store Alamo - part 2 - RACCOON RAMPAGE_dYJmzbFFnNE - transcript (automated).pdf","Transcript Link")</f>
        <v>Transcript Link</v>
      </c>
      <c r="M472" s="2" t="str">
        <f>HYPERLINK("https://files.afu.se/Downloads/Transcripts/OBDM%20(Mike%20and%20Joe)/2014 12 08 - OBDM VIDEOS - GTA5 Online - Convenience Store Alamo - part 2 - RACCOON RAMPAGE_dYJmzbFFnNE - transcript (automated).pdf","Transcript Link")</f>
        <v>Transcript Link</v>
      </c>
    </row>
    <row r="473" ht="135" spans="1:13">
      <c r="A473" s="1" t="s">
        <v>2331</v>
      </c>
      <c r="B473" s="1" t="s">
        <v>13</v>
      </c>
      <c r="C473" s="4" t="s">
        <v>2332</v>
      </c>
      <c r="D473" s="1" t="s">
        <v>2333</v>
      </c>
      <c r="E473" s="1" t="s">
        <v>2334</v>
      </c>
      <c r="F473" s="4" t="s">
        <v>17</v>
      </c>
      <c r="G473" s="1" t="s">
        <v>18</v>
      </c>
      <c r="H473" s="1" t="s">
        <v>19</v>
      </c>
      <c r="I473" s="1" t="s">
        <v>20</v>
      </c>
      <c r="J473" s="1" t="s">
        <v>2335</v>
      </c>
      <c r="K473" s="1" t="s">
        <v>22</v>
      </c>
      <c r="L473" s="1" t="str">
        <f>HYPERLINK("https://files.afu.se/Downloads/Transcripts/OBDM%20(Mike%20and%20Joe)/2014 12 07 - OBDM VIDEOS - GTA5 Online - Convenience Store Alamo - part 1_Dz_hq91-iqQ - transcript (automated).pdf","Transcript Link")</f>
        <v>Transcript Link</v>
      </c>
      <c r="M473" s="2" t="str">
        <f>HYPERLINK("https://files.afu.se/Downloads/Transcripts/OBDM%20(Mike%20and%20Joe)/2014 12 07 - OBDM VIDEOS - GTA5 Online - Convenience Store Alamo - part 1_Dz_hq91-iqQ - transcript (automated).pdf","Transcript Link")</f>
        <v>Transcript Link</v>
      </c>
    </row>
    <row r="474" ht="240" spans="1:13">
      <c r="A474" s="1" t="s">
        <v>2336</v>
      </c>
      <c r="B474" s="1" t="s">
        <v>13</v>
      </c>
      <c r="C474" s="4" t="s">
        <v>2337</v>
      </c>
      <c r="D474" s="1" t="s">
        <v>2338</v>
      </c>
      <c r="E474" s="1" t="s">
        <v>2339</v>
      </c>
      <c r="F474" s="4" t="s">
        <v>17</v>
      </c>
      <c r="G474" s="1" t="s">
        <v>18</v>
      </c>
      <c r="H474" s="1" t="s">
        <v>19</v>
      </c>
      <c r="I474" s="1" t="s">
        <v>20</v>
      </c>
      <c r="J474" s="1" t="s">
        <v>2340</v>
      </c>
      <c r="K474" s="1" t="s">
        <v>22</v>
      </c>
      <c r="L474" s="1" t="str">
        <f>HYPERLINK("https://files.afu.se/Downloads/Transcripts/OBDM%20(Mike%20and%20Joe)/2014 09 23 - OBDM VIDEOS - Episode 3  Destiny - Heroic Daily, Draksis Winter Kell - Extreme Melee_Bo3nLUmdimQ - transcript (automated).pdf","Transcript Link")</f>
        <v>Transcript Link</v>
      </c>
      <c r="M474" s="2" t="str">
        <f>HYPERLINK("https://files.afu.se/Downloads/Transcripts/OBDM%20(Mike%20and%20Joe)/2014 09 23 - OBDM VIDEOS - Episode 3  Destiny - Heroic Daily, Draksis Winter Kell - Extreme Melee_Bo3nLUmdimQ - transcript (automated).pdf","Transcript Link")</f>
        <v>Transcript Link</v>
      </c>
    </row>
    <row r="475" ht="135" spans="1:13">
      <c r="A475" s="1" t="s">
        <v>2341</v>
      </c>
      <c r="B475" s="1" t="s">
        <v>13</v>
      </c>
      <c r="C475" s="4" t="s">
        <v>2342</v>
      </c>
      <c r="D475" s="1" t="s">
        <v>2343</v>
      </c>
      <c r="E475" s="1" t="s">
        <v>2344</v>
      </c>
      <c r="F475" s="4" t="s">
        <v>17</v>
      </c>
      <c r="G475" s="1" t="s">
        <v>18</v>
      </c>
      <c r="H475" s="1" t="s">
        <v>19</v>
      </c>
      <c r="I475" s="1" t="s">
        <v>20</v>
      </c>
      <c r="J475" s="1" t="s">
        <v>2345</v>
      </c>
      <c r="K475" s="1" t="s">
        <v>22</v>
      </c>
      <c r="L475" s="1" t="str">
        <f>HYPERLINK("https://files.afu.se/Downloads/Transcripts/OBDM%20(Mike%20and%20Joe)/2014 09 22 - OBDM VIDEOS - Episode 2  Destiny - Moon Strike, The Summoning Pits - Twitch Call In Show_0twoaRVEg3Q - transcript (automated).pdf","Transcript Link")</f>
        <v>Transcript Link</v>
      </c>
      <c r="M475" s="2" t="str">
        <f>HYPERLINK("https://files.afu.se/Downloads/Transcripts/OBDM%20(Mike%20and%20Joe)/2014 09 22 - OBDM VIDEOS - Episode 2  Destiny - Moon Strike, The Summoning Pits - Twitch Call In Show_0twoaRVEg3Q - transcript (automated).pdf","Transcript Link")</f>
        <v>Transcript Link</v>
      </c>
    </row>
    <row r="476" ht="135" spans="1:13">
      <c r="A476" s="1" t="s">
        <v>2346</v>
      </c>
      <c r="B476" s="1" t="s">
        <v>13</v>
      </c>
      <c r="C476" s="4" t="s">
        <v>2347</v>
      </c>
      <c r="D476" s="1" t="s">
        <v>2348</v>
      </c>
      <c r="F476" s="4" t="s">
        <v>17</v>
      </c>
      <c r="G476" s="1" t="s">
        <v>18</v>
      </c>
      <c r="H476" s="1" t="s">
        <v>19</v>
      </c>
      <c r="I476" s="1" t="s">
        <v>20</v>
      </c>
      <c r="J476" s="1" t="s">
        <v>2349</v>
      </c>
      <c r="K476" s="1" t="s">
        <v>22</v>
      </c>
      <c r="L476" s="1" t="str">
        <f>HYPERLINK("https://files.afu.se/Downloads/Transcripts/OBDM%20(Mike%20and%20Joe)/2014 09 18 - OBDM VIDEOS - Cat &amp; Squirrel_fjI2yEIrk3w - transcript (automated).pdf","Transcript Link")</f>
        <v>Transcript Link</v>
      </c>
      <c r="M476" s="2" t="str">
        <f>HYPERLINK("https://files.afu.se/Downloads/Transcripts/OBDM%20(Mike%20and%20Joe)/2014 09 18 - OBDM VIDEOS - Cat &amp; Squirrel_fjI2yEIrk3w - transcript (automated).pdf","Transcript Link")</f>
        <v>Transcript Link</v>
      </c>
    </row>
    <row r="477" ht="135" spans="1:13">
      <c r="A477" s="1" t="s">
        <v>2350</v>
      </c>
      <c r="B477" s="1" t="s">
        <v>13</v>
      </c>
      <c r="C477" s="4" t="s">
        <v>2351</v>
      </c>
      <c r="D477" s="1" t="s">
        <v>2352</v>
      </c>
      <c r="E477" s="1" t="s">
        <v>2353</v>
      </c>
      <c r="F477" s="4" t="s">
        <v>17</v>
      </c>
      <c r="G477" s="1" t="s">
        <v>18</v>
      </c>
      <c r="H477" s="1" t="s">
        <v>19</v>
      </c>
      <c r="I477" s="1" t="s">
        <v>20</v>
      </c>
      <c r="J477" s="1" t="s">
        <v>2354</v>
      </c>
      <c r="K477" s="1" t="s">
        <v>22</v>
      </c>
      <c r="L477" s="1" t="str">
        <f>HYPERLINK("https://files.afu.se/Downloads/Transcripts/OBDM%20(Mike%20and%20Joe)/2014 09 15 - OBDM VIDEOS - Episode 1  Destiny Earth Strike Mission ‘The Devil’s Lair ' w  Mike &amp; Bradford_7dKCS_W91cs - transcript (automated).pdf","Transcript Link")</f>
        <v>Transcript Link</v>
      </c>
      <c r="M477" s="2" t="str">
        <f>HYPERLINK("https://files.afu.se/Downloads/Transcripts/OBDM%20(Mike%20and%20Joe)/2014 09 15 - OBDM VIDEOS - Episode 1  Destiny Earth Strike Mission ‘The Devil’s Lair ' w  Mike &amp; Bradford_7dKCS_W91cs - transcript (automated).pdf","Transcript Link")</f>
        <v>Transcript Link</v>
      </c>
    </row>
    <row r="478" ht="135" spans="1:13">
      <c r="A478" s="1" t="s">
        <v>2355</v>
      </c>
      <c r="B478" s="1" t="s">
        <v>13</v>
      </c>
      <c r="C478" s="4" t="s">
        <v>2356</v>
      </c>
      <c r="D478" s="1" t="s">
        <v>2357</v>
      </c>
      <c r="F478" s="4" t="s">
        <v>17</v>
      </c>
      <c r="G478" s="1" t="s">
        <v>18</v>
      </c>
      <c r="H478" s="1" t="s">
        <v>19</v>
      </c>
      <c r="I478" s="1" t="s">
        <v>20</v>
      </c>
      <c r="J478" s="1" t="s">
        <v>2358</v>
      </c>
      <c r="K478" s="1" t="s">
        <v>22</v>
      </c>
      <c r="L478" s="1" t="str">
        <f>HYPERLINK("https://files.afu.se/Downloads/Transcripts/OBDM%20(Mike%20and%20Joe)/2014 04 15 - OBDM VIDEOS - Bogie the Dog loves the snow_wLfsgimDo9Q - transcript (automated).pdf","Transcript Link")</f>
        <v>Transcript Link</v>
      </c>
      <c r="M478" s="2" t="str">
        <f>HYPERLINK("https://files.afu.se/Downloads/Transcripts/OBDM%20(Mike%20and%20Joe)/2014 04 15 - OBDM VIDEOS - Bogie the Dog loves the snow_wLfsgimDo9Q - transcript (automated).pdf","Transcript Link")</f>
        <v>Transcript Link</v>
      </c>
    </row>
    <row r="479" ht="135" spans="1:13">
      <c r="A479" s="1" t="s">
        <v>2359</v>
      </c>
      <c r="B479" s="1" t="s">
        <v>13</v>
      </c>
      <c r="C479" s="4" t="s">
        <v>2360</v>
      </c>
      <c r="D479" s="1" t="s">
        <v>2361</v>
      </c>
      <c r="E479" s="1" t="s">
        <v>2362</v>
      </c>
      <c r="F479" s="4" t="s">
        <v>17</v>
      </c>
      <c r="G479" s="1" t="s">
        <v>18</v>
      </c>
      <c r="H479" s="1" t="s">
        <v>19</v>
      </c>
      <c r="I479" s="1" t="s">
        <v>20</v>
      </c>
      <c r="J479" s="1" t="s">
        <v>2363</v>
      </c>
      <c r="K479" s="1" t="s">
        <v>22</v>
      </c>
      <c r="L479" s="1" t="str">
        <f>HYPERLINK("https://files.afu.se/Downloads/Transcripts/OBDM%20(Mike%20and%20Joe)/2013 11 29 - OBDM VIDEOS - Battlefield 4 - MG4 - Light Machine Gun_b7hIZELCkw0 - transcript (automated).pdf","Transcript Link")</f>
        <v>Transcript Link</v>
      </c>
      <c r="M479" s="2" t="str">
        <f>HYPERLINK("https://files.afu.se/Downloads/Transcripts/OBDM%20(Mike%20and%20Joe)/2013 11 29 - OBDM VIDEOS - Battlefield 4 - MG4 - Light Machine Gun_b7hIZELCkw0 - transcript (automated).pdf","Transcript Link")</f>
        <v>Transcript Link</v>
      </c>
    </row>
    <row r="480" ht="135" spans="1:13">
      <c r="A480" s="1" t="s">
        <v>2359</v>
      </c>
      <c r="B480" s="1" t="s">
        <v>13</v>
      </c>
      <c r="C480" s="4" t="s">
        <v>2364</v>
      </c>
      <c r="D480" s="1" t="s">
        <v>2365</v>
      </c>
      <c r="E480" s="1" t="s">
        <v>2366</v>
      </c>
      <c r="F480" s="4" t="s">
        <v>17</v>
      </c>
      <c r="G480" s="1" t="s">
        <v>18</v>
      </c>
      <c r="H480" s="1" t="s">
        <v>19</v>
      </c>
      <c r="I480" s="1" t="s">
        <v>20</v>
      </c>
      <c r="J480" s="1" t="s">
        <v>2367</v>
      </c>
      <c r="K480" s="1" t="s">
        <v>22</v>
      </c>
      <c r="L480" s="1" t="str">
        <f>HYPERLINK("https://files.afu.se/Downloads/Transcripts/OBDM%20(Mike%20and%20Joe)/2013 11 29 - OBDM VIDEOS - Battlefield 4 - Smoke Grenade_TOH96h-TzeQ - transcript (automated).pdf","Transcript Link")</f>
        <v>Transcript Link</v>
      </c>
      <c r="M480" s="2" t="str">
        <f>HYPERLINK("https://files.afu.se/Downloads/Transcripts/OBDM%20(Mike%20and%20Joe)/2013 11 29 - OBDM VIDEOS - Battlefield 4 - Smoke Grenade_TOH96h-TzeQ - transcript (automated).pdf","Transcript Link")</f>
        <v>Transcript Link</v>
      </c>
    </row>
    <row r="481" ht="135" spans="1:13">
      <c r="A481" s="1" t="s">
        <v>2368</v>
      </c>
      <c r="B481" s="1" t="s">
        <v>13</v>
      </c>
      <c r="C481" s="4" t="s">
        <v>2369</v>
      </c>
      <c r="D481" s="1" t="s">
        <v>2370</v>
      </c>
      <c r="E481" s="1" t="s">
        <v>2371</v>
      </c>
      <c r="F481" s="4" t="s">
        <v>17</v>
      </c>
      <c r="G481" s="1" t="s">
        <v>18</v>
      </c>
      <c r="H481" s="1" t="s">
        <v>19</v>
      </c>
      <c r="I481" s="1" t="s">
        <v>20</v>
      </c>
      <c r="J481" s="1" t="s">
        <v>2372</v>
      </c>
      <c r="K481" s="1" t="s">
        <v>22</v>
      </c>
      <c r="L481" s="1" t="str">
        <f>HYPERLINK("https://files.afu.se/Downloads/Transcripts/OBDM%20(Mike%20and%20Joe)/2013 09 06 - OBDM VIDEOS - Skyrim - Kill Everything - Episode 2 - Riverwood Destruction_WS-SoQPV4fY - transcript (automated).pdf","Transcript Link")</f>
        <v>Transcript Link</v>
      </c>
      <c r="M481" s="2" t="str">
        <f>HYPERLINK("https://files.afu.se/Downloads/Transcripts/OBDM%20(Mike%20and%20Joe)/2013 09 06 - OBDM VIDEOS - Skyrim - Kill Everything - Episode 2 - Riverwood Destruction_WS-SoQPV4fY - transcript (automated).pdf","Transcript Link")</f>
        <v>Transcript Link</v>
      </c>
    </row>
    <row r="482" ht="135" spans="1:13">
      <c r="A482" s="1" t="s">
        <v>2373</v>
      </c>
      <c r="B482" s="1" t="s">
        <v>13</v>
      </c>
      <c r="C482" s="4" t="s">
        <v>2374</v>
      </c>
      <c r="D482" s="1" t="s">
        <v>2375</v>
      </c>
      <c r="E482" s="1" t="s">
        <v>2376</v>
      </c>
      <c r="F482" s="4" t="s">
        <v>17</v>
      </c>
      <c r="G482" s="1" t="s">
        <v>18</v>
      </c>
      <c r="H482" s="1" t="s">
        <v>19</v>
      </c>
      <c r="I482" s="1" t="s">
        <v>20</v>
      </c>
      <c r="J482" s="1" t="s">
        <v>2377</v>
      </c>
      <c r="K482" s="1" t="s">
        <v>22</v>
      </c>
      <c r="L482" s="1" t="str">
        <f>HYPERLINK("https://files.afu.se/Downloads/Transcripts/OBDM%20(Mike%20and%20Joe)/2013 08 28 - OBDM VIDEOS - OBDM333 - DARPA  Brain Scanner_8fEMCwC8980 - transcript (automated).pdf","Transcript Link")</f>
        <v>Transcript Link</v>
      </c>
      <c r="M482" s="2" t="str">
        <f>HYPERLINK("https://files.afu.se/Downloads/Transcripts/OBDM%20(Mike%20and%20Joe)/2013 08 28 - OBDM VIDEOS - OBDM333 - DARPA  Brain Scanner_8fEMCwC8980 - transcript (automated).pdf","Transcript Link")</f>
        <v>Transcript Link</v>
      </c>
    </row>
    <row r="483" ht="135" spans="1:13">
      <c r="A483" s="1" t="s">
        <v>2378</v>
      </c>
      <c r="B483" s="1" t="s">
        <v>13</v>
      </c>
      <c r="C483" s="4" t="s">
        <v>2379</v>
      </c>
      <c r="D483" s="1" t="s">
        <v>2380</v>
      </c>
      <c r="E483" s="1" t="s">
        <v>2381</v>
      </c>
      <c r="F483" s="4" t="s">
        <v>17</v>
      </c>
      <c r="G483" s="1" t="s">
        <v>18</v>
      </c>
      <c r="H483" s="1" t="s">
        <v>19</v>
      </c>
      <c r="I483" s="1" t="s">
        <v>20</v>
      </c>
      <c r="J483" s="1" t="s">
        <v>2382</v>
      </c>
      <c r="K483" s="1" t="s">
        <v>22</v>
      </c>
      <c r="L483" s="1" t="str">
        <f>HYPERLINK("https://files.afu.se/Downloads/Transcripts/OBDM%20(Mike%20and%20Joe)/2013 08 25 - OBDM VIDEOS - Let's Play - BF3 - Die Hard Loadout_m4VRjOHQqyg - transcript (automated).pdf","Transcript Link")</f>
        <v>Transcript Link</v>
      </c>
      <c r="M483" s="2" t="str">
        <f>HYPERLINK("https://files.afu.se/Downloads/Transcripts/OBDM%20(Mike%20and%20Joe)/2013 08 25 - OBDM VIDEOS - Let's Play - BF3 - Die Hard Loadout_m4VRjOHQqyg - transcript (automated).pdf","Transcript Link")</f>
        <v>Transcript Link</v>
      </c>
    </row>
    <row r="484" ht="135" spans="1:13">
      <c r="A484" s="1" t="s">
        <v>2378</v>
      </c>
      <c r="B484" s="1" t="s">
        <v>13</v>
      </c>
      <c r="C484" s="4" t="s">
        <v>2383</v>
      </c>
      <c r="D484" s="1" t="s">
        <v>2384</v>
      </c>
      <c r="E484" s="1" t="s">
        <v>2385</v>
      </c>
      <c r="F484" s="4" t="s">
        <v>17</v>
      </c>
      <c r="G484" s="1" t="s">
        <v>18</v>
      </c>
      <c r="H484" s="1" t="s">
        <v>19</v>
      </c>
      <c r="I484" s="1" t="s">
        <v>20</v>
      </c>
      <c r="J484" s="1" t="s">
        <v>2386</v>
      </c>
      <c r="K484" s="1" t="s">
        <v>22</v>
      </c>
      <c r="L484" s="1" t="str">
        <f>HYPERLINK("https://files.afu.se/Downloads/Transcripts/OBDM%20(Mike%20and%20Joe)/2013 08 25 - OBDM VIDEOS - Skyrim - Kill Everything - Episode 1 - The New Beginning__QhaDt0gQe8 - transcript (automated).pdf","Transcript Link")</f>
        <v>Transcript Link</v>
      </c>
      <c r="M484" s="2" t="str">
        <f>HYPERLINK("https://files.afu.se/Downloads/Transcripts/OBDM%20(Mike%20and%20Joe)/2013 08 25 - OBDM VIDEOS - Skyrim - Kill Everything - Episode 1 - The New Beginning__QhaDt0gQe8 - transcript (automated).pdf","Transcript Link")</f>
        <v>Transcript Link</v>
      </c>
    </row>
    <row r="485" ht="135" spans="1:13">
      <c r="A485" s="1" t="s">
        <v>2387</v>
      </c>
      <c r="B485" s="1" t="s">
        <v>13</v>
      </c>
      <c r="C485" s="4" t="s">
        <v>2388</v>
      </c>
      <c r="D485" s="1" t="s">
        <v>2389</v>
      </c>
      <c r="E485" s="1" t="s">
        <v>2390</v>
      </c>
      <c r="F485" s="4" t="s">
        <v>17</v>
      </c>
      <c r="G485" s="1" t="s">
        <v>18</v>
      </c>
      <c r="H485" s="1" t="s">
        <v>19</v>
      </c>
      <c r="I485" s="1" t="s">
        <v>20</v>
      </c>
      <c r="J485" s="1" t="s">
        <v>2391</v>
      </c>
      <c r="K485" s="1" t="s">
        <v>22</v>
      </c>
      <c r="L485" s="1" t="str">
        <f>HYPERLINK("https://files.afu.se/Downloads/Transcripts/OBDM%20(Mike%20and%20Joe)/2013 08 23 - OBDM VIDEOS - Let's Play - Borderlands 2 - Kill Jack's Double_IPlUjhpkeco - transcript (automated).pdf","Transcript Link")</f>
        <v>Transcript Link</v>
      </c>
      <c r="M485" s="2" t="str">
        <f>HYPERLINK("https://files.afu.se/Downloads/Transcripts/OBDM%20(Mike%20and%20Joe)/2013 08 23 - OBDM VIDEOS - Let's Play - Borderlands 2 - Kill Jack's Double_IPlUjhpkeco - transcript (automated).pdf","Transcript Link")</f>
        <v>Transcript Link</v>
      </c>
    </row>
    <row r="486" ht="135" spans="1:13">
      <c r="A486" s="1" t="s">
        <v>2392</v>
      </c>
      <c r="B486" s="1" t="s">
        <v>13</v>
      </c>
      <c r="C486" s="4" t="s">
        <v>2393</v>
      </c>
      <c r="D486" s="1" t="s">
        <v>2394</v>
      </c>
      <c r="E486" s="1" t="s">
        <v>2395</v>
      </c>
      <c r="F486" s="4" t="s">
        <v>17</v>
      </c>
      <c r="G486" s="1" t="s">
        <v>18</v>
      </c>
      <c r="H486" s="1" t="s">
        <v>19</v>
      </c>
      <c r="I486" s="1" t="s">
        <v>20</v>
      </c>
      <c r="J486" s="1" t="s">
        <v>2396</v>
      </c>
      <c r="K486" s="1" t="s">
        <v>22</v>
      </c>
      <c r="L486" s="1" t="str">
        <f>HYPERLINK("https://files.afu.se/Downloads/Transcripts/OBDM%20(Mike%20and%20Joe)/2013 08 22 - OBDM VIDEOS - Let's Play - Borderlands 2 - Escort Overseer - part 2_0luzY1-zwrA - transcript (automated).pdf","Transcript Link")</f>
        <v>Transcript Link</v>
      </c>
      <c r="M486" s="2" t="str">
        <f>HYPERLINK("https://files.afu.se/Downloads/Transcripts/OBDM%20(Mike%20and%20Joe)/2013 08 22 - OBDM VIDEOS - Let's Play - Borderlands 2 - Escort Overseer - part 2_0luzY1-zwrA - transcript (automated).pdf","Transcript Link")</f>
        <v>Transcript Link</v>
      </c>
    </row>
    <row r="487" ht="135" spans="1:13">
      <c r="A487" s="1" t="s">
        <v>2392</v>
      </c>
      <c r="B487" s="1" t="s">
        <v>13</v>
      </c>
      <c r="C487" s="4" t="s">
        <v>2397</v>
      </c>
      <c r="D487" s="1" t="s">
        <v>2398</v>
      </c>
      <c r="E487" s="1" t="s">
        <v>2399</v>
      </c>
      <c r="F487" s="4" t="s">
        <v>17</v>
      </c>
      <c r="G487" s="1" t="s">
        <v>18</v>
      </c>
      <c r="H487" s="1" t="s">
        <v>19</v>
      </c>
      <c r="I487" s="1" t="s">
        <v>20</v>
      </c>
      <c r="J487" s="1" t="s">
        <v>2400</v>
      </c>
      <c r="K487" s="1" t="s">
        <v>22</v>
      </c>
      <c r="L487" s="1" t="str">
        <f>HYPERLINK("https://files.afu.se/Downloads/Transcripts/OBDM%20(Mike%20and%20Joe)/2013 08 22 - OBDM VIDEOS - Let's Play - Borderlands 2 - Escort Overseer - part 1_ngtkYLRSNxc - transcript (automated).pdf","Transcript Link")</f>
        <v>Transcript Link</v>
      </c>
      <c r="M487" s="2" t="str">
        <f>HYPERLINK("https://files.afu.se/Downloads/Transcripts/OBDM%20(Mike%20and%20Joe)/2013 08 22 - OBDM VIDEOS - Let's Play - Borderlands 2 - Escort Overseer - part 1_ngtkYLRSNxc - transcript (automated).pdf","Transcript Link")</f>
        <v>Transcript Link</v>
      </c>
    </row>
    <row r="488" ht="135" spans="1:13">
      <c r="A488" s="1" t="s">
        <v>2401</v>
      </c>
      <c r="B488" s="1" t="s">
        <v>13</v>
      </c>
      <c r="C488" s="4" t="s">
        <v>2402</v>
      </c>
      <c r="D488" s="1" t="s">
        <v>2403</v>
      </c>
      <c r="E488" s="1" t="s">
        <v>2404</v>
      </c>
      <c r="F488" s="4" t="s">
        <v>17</v>
      </c>
      <c r="G488" s="1" t="s">
        <v>18</v>
      </c>
      <c r="H488" s="1" t="s">
        <v>19</v>
      </c>
      <c r="I488" s="1" t="s">
        <v>20</v>
      </c>
      <c r="J488" s="1" t="s">
        <v>2405</v>
      </c>
      <c r="K488" s="1" t="s">
        <v>22</v>
      </c>
      <c r="L488" s="1" t="str">
        <f>HYPERLINK("https://files.afu.se/Downloads/Transcripts/OBDM%20(Mike%20and%20Joe)/2013 08 18 - OBDM VIDEOS - Let's Play - Battlefield 3 - Noshahr Canals - M60 Full Auto Spray_DVp4mf7z1Z8 - transcript (automated).pdf","Transcript Link")</f>
        <v>Transcript Link</v>
      </c>
      <c r="M488" s="2" t="str">
        <f>HYPERLINK("https://files.afu.se/Downloads/Transcripts/OBDM%20(Mike%20and%20Joe)/2013 08 18 - OBDM VIDEOS - Let's Play - Battlefield 3 - Noshahr Canals - M60 Full Auto Spray_DVp4mf7z1Z8 - transcript (automated).pdf","Transcript Link")</f>
        <v>Transcript Link</v>
      </c>
    </row>
    <row r="489" ht="135" spans="1:13">
      <c r="A489" s="1" t="s">
        <v>2406</v>
      </c>
      <c r="B489" s="1" t="s">
        <v>13</v>
      </c>
      <c r="C489" s="4" t="s">
        <v>2407</v>
      </c>
      <c r="D489" s="1" t="s">
        <v>2408</v>
      </c>
      <c r="E489" s="1" t="s">
        <v>2409</v>
      </c>
      <c r="F489" s="4" t="s">
        <v>17</v>
      </c>
      <c r="G489" s="1" t="s">
        <v>18</v>
      </c>
      <c r="H489" s="1" t="s">
        <v>19</v>
      </c>
      <c r="I489" s="1" t="s">
        <v>20</v>
      </c>
      <c r="J489" s="1" t="s">
        <v>2410</v>
      </c>
      <c r="K489" s="1" t="s">
        <v>22</v>
      </c>
      <c r="L489" s="1" t="str">
        <f>HYPERLINK("https://files.afu.se/Downloads/Transcripts/OBDM%20(Mike%20and%20Joe)/2013 08 16 - OBDM VIDEOS - Borderlands 2 Gameplay - Mess Around_0FMICwte0oc - transcript (automated).pdf","Transcript Link")</f>
        <v>Transcript Link</v>
      </c>
      <c r="M489" s="2" t="str">
        <f>HYPERLINK("https://files.afu.se/Downloads/Transcripts/OBDM%20(Mike%20and%20Joe)/2013 08 16 - OBDM VIDEOS - Borderlands 2 Gameplay - Mess Around_0FMICwte0oc - transcript (automated).pdf","Transcript Link")</f>
        <v>Transcript Link</v>
      </c>
    </row>
    <row r="490" ht="135" spans="1:13">
      <c r="A490" s="1" t="s">
        <v>2411</v>
      </c>
      <c r="B490" s="1" t="s">
        <v>13</v>
      </c>
      <c r="C490" s="4" t="s">
        <v>2412</v>
      </c>
      <c r="D490" s="1" t="s">
        <v>2413</v>
      </c>
      <c r="F490" s="4" t="s">
        <v>17</v>
      </c>
      <c r="G490" s="1" t="s">
        <v>18</v>
      </c>
      <c r="H490" s="1" t="s">
        <v>19</v>
      </c>
      <c r="I490" s="1" t="s">
        <v>20</v>
      </c>
      <c r="J490" s="1" t="s">
        <v>2414</v>
      </c>
      <c r="K490" s="1" t="s">
        <v>22</v>
      </c>
      <c r="L490" s="1" t="str">
        <f>HYPERLINK("https://files.afu.se/Downloads/Transcripts/OBDM%20(Mike%20and%20Joe)/2013 04 21 - OBDM VIDEOS - Spanky_hT3ah8kUe1c - transcript (automated).pdf","Transcript Link")</f>
        <v>Transcript Link</v>
      </c>
      <c r="M490" s="2" t="str">
        <f>HYPERLINK("https://files.afu.se/Downloads/Transcripts/OBDM%20(Mike%20and%20Joe)/2013 04 21 - OBDM VIDEOS - Spanky_hT3ah8kUe1c - transcript (automated).pdf","Transcript Link")</f>
        <v>Transcript Link</v>
      </c>
    </row>
    <row r="491" ht="135" spans="1:13">
      <c r="A491" s="1" t="s">
        <v>2411</v>
      </c>
      <c r="B491" s="1" t="s">
        <v>13</v>
      </c>
      <c r="C491" s="4" t="s">
        <v>2415</v>
      </c>
      <c r="D491" s="1" t="s">
        <v>2416</v>
      </c>
      <c r="F491" s="4" t="s">
        <v>17</v>
      </c>
      <c r="G491" s="1" t="s">
        <v>18</v>
      </c>
      <c r="H491" s="1" t="s">
        <v>19</v>
      </c>
      <c r="I491" s="1" t="s">
        <v>20</v>
      </c>
      <c r="J491" s="1" t="s">
        <v>2417</v>
      </c>
      <c r="K491" s="1" t="s">
        <v>22</v>
      </c>
      <c r="L491" s="1" t="str">
        <f>HYPERLINK("https://files.afu.se/Downloads/Transcripts/OBDM%20(Mike%20and%20Joe)/2013 04 21 - OBDM VIDEOS - Battle Axe Recording_F2_3Eflpzbs - transcript (automated).pdf","Transcript Link")</f>
        <v>Transcript Link</v>
      </c>
      <c r="M491" s="2" t="str">
        <f>HYPERLINK("https://files.afu.se/Downloads/Transcripts/OBDM%20(Mike%20and%20Joe)/2013 04 21 - OBDM VIDEOS - Battle Axe Recording_F2_3Eflpzbs - transcript (automated).pdf","Transcript Link")</f>
        <v>Transcript Link</v>
      </c>
    </row>
    <row r="492" ht="135" spans="1:13">
      <c r="A492" s="1" t="s">
        <v>2418</v>
      </c>
      <c r="B492" s="1" t="s">
        <v>13</v>
      </c>
      <c r="C492" s="4" t="s">
        <v>2419</v>
      </c>
      <c r="D492" s="1" t="s">
        <v>2420</v>
      </c>
      <c r="E492" s="1" t="s">
        <v>2421</v>
      </c>
      <c r="F492" s="4" t="s">
        <v>17</v>
      </c>
      <c r="G492" s="1" t="s">
        <v>18</v>
      </c>
      <c r="H492" s="1" t="s">
        <v>19</v>
      </c>
      <c r="I492" s="1" t="s">
        <v>20</v>
      </c>
      <c r="J492" s="1" t="s">
        <v>2422</v>
      </c>
      <c r="K492" s="1" t="s">
        <v>22</v>
      </c>
      <c r="L492" s="1" t="str">
        <f>HYPERLINK("https://files.afu.se/Downloads/Transcripts/OBDM%20(Mike%20and%20Joe)/2012 05 07 - OBDM VIDEOS - Aspen County Killers_cmmfGUnXjNc - transcript (automated).pdf","Transcript Link")</f>
        <v>Transcript Link</v>
      </c>
      <c r="M492" s="2" t="str">
        <f>HYPERLINK("https://files.afu.se/Downloads/Transcripts/OBDM%20(Mike%20and%20Joe)/2012 05 07 - OBDM VIDEOS - Aspen County Killers_cmmfGUnXjNc - transcript (automated).pdf","Transcript Link")</f>
        <v>Transcript Link</v>
      </c>
    </row>
    <row r="493" ht="165" spans="1:13">
      <c r="A493" s="1" t="s">
        <v>2423</v>
      </c>
      <c r="B493" s="1" t="s">
        <v>13</v>
      </c>
      <c r="C493" s="4" t="s">
        <v>2424</v>
      </c>
      <c r="D493" s="1" t="s">
        <v>2425</v>
      </c>
      <c r="E493" s="1" t="s">
        <v>2426</v>
      </c>
      <c r="F493" s="4" t="s">
        <v>17</v>
      </c>
      <c r="G493" s="1" t="s">
        <v>18</v>
      </c>
      <c r="H493" s="1" t="s">
        <v>19</v>
      </c>
      <c r="I493" s="1" t="s">
        <v>20</v>
      </c>
      <c r="J493" s="1" t="s">
        <v>2427</v>
      </c>
      <c r="K493" s="1" t="s">
        <v>22</v>
      </c>
      <c r="L493" s="1" t="str">
        <f>HYPERLINK("https://files.afu.se/Downloads/Transcripts/OBDM%20(Mike%20and%20Joe)/2012 04 13 - OBDM VIDEOS - Mike &amp; Skot's horrible bunker apartment_lYFfyF9OJSs - transcript (automated).pdf","Transcript Link")</f>
        <v>Transcript Link</v>
      </c>
      <c r="M493" s="2" t="str">
        <f>HYPERLINK("https://files.afu.se/Downloads/Transcripts/OBDM%20(Mike%20and%20Joe)/2012 04 13 - OBDM VIDEOS - Mike &amp; Skot's horrible bunker apartment_lYFfyF9OJSs - transcript (automated).pdf","Transcript Link")</f>
        <v>Transcript Link</v>
      </c>
    </row>
    <row r="494" ht="150" spans="1:13">
      <c r="A494" s="1" t="s">
        <v>2428</v>
      </c>
      <c r="B494" s="1" t="s">
        <v>13</v>
      </c>
      <c r="C494" s="4" t="s">
        <v>2429</v>
      </c>
      <c r="D494" s="1" t="s">
        <v>2430</v>
      </c>
      <c r="E494" s="1" t="s">
        <v>2431</v>
      </c>
      <c r="F494" s="4" t="s">
        <v>17</v>
      </c>
      <c r="G494" s="1" t="s">
        <v>18</v>
      </c>
      <c r="H494" s="1" t="s">
        <v>19</v>
      </c>
      <c r="I494" s="1" t="s">
        <v>20</v>
      </c>
      <c r="J494" s="1" t="s">
        <v>2432</v>
      </c>
      <c r="K494" s="1" t="s">
        <v>22</v>
      </c>
      <c r="L494" s="1" t="str">
        <f>HYPERLINK("https://files.afu.se/Downloads/Transcripts/OBDM%20(Mike%20and%20Joe)/2011 12 24 - OBDM VIDEOS - Whatever - Girth_Cf83FK_suEo - transcript (automated).pdf","Transcript Link")</f>
        <v>Transcript Link</v>
      </c>
      <c r="M494" s="2" t="str">
        <f>HYPERLINK("https://files.afu.se/Downloads/Transcripts/OBDM%20(Mike%20and%20Joe)/2011 12 24 - OBDM VIDEOS - Whatever - Girth_Cf83FK_suEo - transcript (automated).pdf","Transcript Link")</f>
        <v>Transcript Link</v>
      </c>
    </row>
    <row r="495" ht="150" spans="1:13">
      <c r="A495" s="1" t="s">
        <v>2428</v>
      </c>
      <c r="B495" s="1" t="s">
        <v>13</v>
      </c>
      <c r="C495" s="4" t="s">
        <v>2433</v>
      </c>
      <c r="D495" s="1" t="s">
        <v>2434</v>
      </c>
      <c r="E495" s="1" t="s">
        <v>2431</v>
      </c>
      <c r="F495" s="4" t="s">
        <v>17</v>
      </c>
      <c r="G495" s="1" t="s">
        <v>18</v>
      </c>
      <c r="H495" s="1" t="s">
        <v>19</v>
      </c>
      <c r="I495" s="1" t="s">
        <v>20</v>
      </c>
      <c r="J495" s="1" t="s">
        <v>2435</v>
      </c>
      <c r="K495" s="1" t="s">
        <v>22</v>
      </c>
      <c r="L495" s="1" t="str">
        <f>HYPERLINK("https://files.afu.se/Downloads/Transcripts/OBDM%20(Mike%20and%20Joe)/2011 12 24 - OBDM VIDEOS - Whatever - Dr Welby_YnN7VIFY4-o - transcript (automated).pdf","Transcript Link")</f>
        <v>Transcript Link</v>
      </c>
      <c r="M495" s="2" t="str">
        <f>HYPERLINK("https://files.afu.se/Downloads/Transcripts/OBDM%20(Mike%20and%20Joe)/2011 12 24 - OBDM VIDEOS - Whatever - Dr Welby_YnN7VIFY4-o - transcript (automated).pdf","Transcript Link")</f>
        <v>Transcript Link</v>
      </c>
    </row>
    <row r="496" ht="150" spans="1:13">
      <c r="A496" s="1" t="s">
        <v>2428</v>
      </c>
      <c r="B496" s="1" t="s">
        <v>13</v>
      </c>
      <c r="C496" s="4" t="s">
        <v>2436</v>
      </c>
      <c r="D496" s="1" t="s">
        <v>2437</v>
      </c>
      <c r="E496" s="1" t="s">
        <v>2431</v>
      </c>
      <c r="F496" s="4" t="s">
        <v>17</v>
      </c>
      <c r="G496" s="1" t="s">
        <v>18</v>
      </c>
      <c r="H496" s="1" t="s">
        <v>19</v>
      </c>
      <c r="I496" s="1" t="s">
        <v>20</v>
      </c>
      <c r="J496" s="1" t="s">
        <v>2438</v>
      </c>
      <c r="K496" s="1" t="s">
        <v>22</v>
      </c>
      <c r="L496" s="1" t="str">
        <f>HYPERLINK("https://files.afu.se/Downloads/Transcripts/OBDM%20(Mike%20and%20Joe)/2011 12 24 - OBDM VIDEOS - Whatever - Be Little Me_dCCFY66Z-ng - transcript (automated).pdf","Transcript Link")</f>
        <v>Transcript Link</v>
      </c>
      <c r="M496" s="2" t="str">
        <f>HYPERLINK("https://files.afu.se/Downloads/Transcripts/OBDM%20(Mike%20and%20Joe)/2011 12 24 - OBDM VIDEOS - Whatever - Be Little Me_dCCFY66Z-ng - transcript (automated).pdf","Transcript Link")</f>
        <v>Transcript Link</v>
      </c>
    </row>
    <row r="497" ht="135" spans="1:13">
      <c r="A497" s="1" t="s">
        <v>2439</v>
      </c>
      <c r="B497" s="1" t="s">
        <v>13</v>
      </c>
      <c r="C497" s="4" t="s">
        <v>2440</v>
      </c>
      <c r="D497" s="1" t="s">
        <v>2441</v>
      </c>
      <c r="E497" s="1" t="s">
        <v>2442</v>
      </c>
      <c r="F497" s="4" t="s">
        <v>17</v>
      </c>
      <c r="G497" s="1" t="s">
        <v>18</v>
      </c>
      <c r="H497" s="1" t="s">
        <v>19</v>
      </c>
      <c r="I497" s="1" t="s">
        <v>20</v>
      </c>
      <c r="J497" s="1" t="s">
        <v>2443</v>
      </c>
      <c r="K497" s="1" t="s">
        <v>22</v>
      </c>
      <c r="L497" s="1" t="str">
        <f>HYPERLINK("https://files.afu.se/Downloads/Transcripts/OBDM%20(Mike%20and%20Joe)/2011 12 19 - OBDM VIDEOS - Fucktown Power Boys - Yar's Revenge_WD-6SUCnkLU - transcript (automated).pdf","Transcript Link")</f>
        <v>Transcript Link</v>
      </c>
      <c r="M497" s="2" t="str">
        <f>HYPERLINK("https://files.afu.se/Downloads/Transcripts/OBDM%20(Mike%20and%20Joe)/2011 12 19 - OBDM VIDEOS - Fucktown Power Boys - Yar's Revenge_WD-6SUCnkLU - transcript (automated).pdf","Transcript Link")</f>
        <v>Transcript Link</v>
      </c>
    </row>
    <row r="498" ht="135" spans="1:13">
      <c r="A498" s="1" t="s">
        <v>2439</v>
      </c>
      <c r="B498" s="1" t="s">
        <v>13</v>
      </c>
      <c r="C498" s="4" t="s">
        <v>2444</v>
      </c>
      <c r="D498" s="1" t="s">
        <v>2445</v>
      </c>
      <c r="E498" s="1" t="s">
        <v>2442</v>
      </c>
      <c r="F498" s="4" t="s">
        <v>17</v>
      </c>
      <c r="G498" s="1" t="s">
        <v>18</v>
      </c>
      <c r="H498" s="1" t="s">
        <v>19</v>
      </c>
      <c r="I498" s="1" t="s">
        <v>20</v>
      </c>
      <c r="J498" s="1" t="s">
        <v>2446</v>
      </c>
      <c r="K498" s="1" t="s">
        <v>22</v>
      </c>
      <c r="L498" s="1" t="str">
        <f>HYPERLINK("https://files.afu.se/Downloads/Transcripts/OBDM%20(Mike%20and%20Joe)/2011 12 19 - OBDM VIDEOS - Fucktown Power Boys - Pick Up the Pace_AKlT2S4rrxk - transcript (automated).pdf","Transcript Link")</f>
        <v>Transcript Link</v>
      </c>
      <c r="M498" s="2" t="str">
        <f>HYPERLINK("https://files.afu.se/Downloads/Transcripts/OBDM%20(Mike%20and%20Joe)/2011 12 19 - OBDM VIDEOS - Fucktown Power Boys - Pick Up the Pace_AKlT2S4rrxk - transcript (automated).pdf","Transcript Link")</f>
        <v>Transcript Link</v>
      </c>
    </row>
    <row r="499" ht="135" spans="1:13">
      <c r="A499" s="1" t="s">
        <v>2439</v>
      </c>
      <c r="B499" s="1" t="s">
        <v>13</v>
      </c>
      <c r="C499" s="4" t="s">
        <v>2447</v>
      </c>
      <c r="D499" s="1" t="s">
        <v>2448</v>
      </c>
      <c r="E499" s="1" t="s">
        <v>2442</v>
      </c>
      <c r="F499" s="4" t="s">
        <v>17</v>
      </c>
      <c r="G499" s="1" t="s">
        <v>18</v>
      </c>
      <c r="H499" s="1" t="s">
        <v>19</v>
      </c>
      <c r="I499" s="1" t="s">
        <v>20</v>
      </c>
      <c r="J499" s="1" t="s">
        <v>2449</v>
      </c>
      <c r="K499" s="1" t="s">
        <v>22</v>
      </c>
      <c r="L499" s="1" t="str">
        <f>HYPERLINK("https://files.afu.se/Downloads/Transcripts/OBDM%20(Mike%20and%20Joe)/2011 12 19 - OBDM VIDEOS - Fucktown Power Boys - V is for Victory_riwHMZ-2uGQ - transcript (automated).pdf","Transcript Link")</f>
        <v>Transcript Link</v>
      </c>
      <c r="M499" s="2" t="str">
        <f>HYPERLINK("https://files.afu.se/Downloads/Transcripts/OBDM%20(Mike%20and%20Joe)/2011 12 19 - OBDM VIDEOS - Fucktown Power Boys - V is for Victory_riwHMZ-2uGQ - transcript (automated).pdf","Transcript Link")</f>
        <v>Transcript Link</v>
      </c>
    </row>
    <row r="500" ht="135" spans="1:13">
      <c r="A500" s="1" t="s">
        <v>2439</v>
      </c>
      <c r="B500" s="1" t="s">
        <v>13</v>
      </c>
      <c r="C500" s="4" t="s">
        <v>2450</v>
      </c>
      <c r="D500" s="1" t="s">
        <v>2451</v>
      </c>
      <c r="E500" s="1" t="s">
        <v>2452</v>
      </c>
      <c r="F500" s="4" t="s">
        <v>17</v>
      </c>
      <c r="G500" s="1" t="s">
        <v>18</v>
      </c>
      <c r="H500" s="1" t="s">
        <v>19</v>
      </c>
      <c r="I500" s="1" t="s">
        <v>20</v>
      </c>
      <c r="J500" s="1" t="s">
        <v>2453</v>
      </c>
      <c r="K500" s="1" t="s">
        <v>22</v>
      </c>
      <c r="L500" s="1" t="str">
        <f>HYPERLINK("https://files.afu.se/Downloads/Transcripts/OBDM%20(Mike%20and%20Joe)/2011 12 19 - OBDM VIDEOS - Fucktown Power Boys - Everyone Peg Your Jeans_Wmyu-Y_e2Nc - transcript (automated).pdf","Transcript Link")</f>
        <v>Transcript Link</v>
      </c>
      <c r="M500" s="2" t="str">
        <f>HYPERLINK("https://files.afu.se/Downloads/Transcripts/OBDM%20(Mike%20and%20Joe)/2011 12 19 - OBDM VIDEOS - Fucktown Power Boys - Everyone Peg Your Jeans_Wmyu-Y_e2Nc - transcript (automated).pdf","Transcript Link")</f>
        <v>Transcript Link</v>
      </c>
    </row>
    <row r="501" ht="165" spans="1:13">
      <c r="A501" s="1" t="s">
        <v>2454</v>
      </c>
      <c r="B501" s="1" t="s">
        <v>13</v>
      </c>
      <c r="C501" s="4" t="s">
        <v>2455</v>
      </c>
      <c r="D501" s="1" t="s">
        <v>2456</v>
      </c>
      <c r="E501" s="1" t="s">
        <v>2457</v>
      </c>
      <c r="F501" s="4" t="s">
        <v>17</v>
      </c>
      <c r="G501" s="1" t="s">
        <v>18</v>
      </c>
      <c r="H501" s="1" t="s">
        <v>19</v>
      </c>
      <c r="I501" s="1" t="s">
        <v>20</v>
      </c>
      <c r="J501" s="1" t="s">
        <v>2458</v>
      </c>
      <c r="K501" s="1" t="s">
        <v>22</v>
      </c>
      <c r="L501" s="1" t="str">
        <f>HYPERLINK("https://files.afu.se/Downloads/Transcripts/OBDM%20(Mike%20and%20Joe)/2011 12 15 - OBDM VIDEOS - Whatever - Narrow_cmklvcLYhVs - transcript (automated).pdf","Transcript Link")</f>
        <v>Transcript Link</v>
      </c>
      <c r="M501" s="2" t="str">
        <f>HYPERLINK("https://files.afu.se/Downloads/Transcripts/OBDM%20(Mike%20and%20Joe)/2011 12 15 - OBDM VIDEOS - Whatever - Narrow_cmklvcLYhVs - transcript (automated).pdf","Transcript Link")</f>
        <v>Transcript Link</v>
      </c>
    </row>
    <row r="502" ht="165" spans="1:13">
      <c r="A502" s="1" t="s">
        <v>2454</v>
      </c>
      <c r="B502" s="1" t="s">
        <v>13</v>
      </c>
      <c r="C502" s="4" t="s">
        <v>2459</v>
      </c>
      <c r="D502" s="1" t="s">
        <v>2460</v>
      </c>
      <c r="E502" s="1" t="s">
        <v>2461</v>
      </c>
      <c r="F502" s="4" t="s">
        <v>17</v>
      </c>
      <c r="G502" s="1" t="s">
        <v>18</v>
      </c>
      <c r="H502" s="1" t="s">
        <v>19</v>
      </c>
      <c r="I502" s="1" t="s">
        <v>20</v>
      </c>
      <c r="J502" s="1" t="s">
        <v>2462</v>
      </c>
      <c r="K502" s="1" t="s">
        <v>22</v>
      </c>
      <c r="L502" s="1" t="str">
        <f>HYPERLINK("https://files.afu.se/Downloads/Transcripts/OBDM%20(Mike%20and%20Joe)/2011 12 15 - OBDM VIDEOS - Whatever - Streak (Bill # 1)_TQHNLupCFAA - transcript (automated).pdf","Transcript Link")</f>
        <v>Transcript Link</v>
      </c>
      <c r="M502" s="2" t="str">
        <f>HYPERLINK("https://files.afu.se/Downloads/Transcripts/OBDM%20(Mike%20and%20Joe)/2011 12 15 - OBDM VIDEOS - Whatever - Streak (Bill # 1)_TQHNLupCFAA - transcript (automated).pdf","Transcript Link")</f>
        <v>Transcript Link</v>
      </c>
    </row>
    <row r="503" ht="135" spans="1:13">
      <c r="A503" s="1" t="s">
        <v>2454</v>
      </c>
      <c r="B503" s="1" t="s">
        <v>13</v>
      </c>
      <c r="C503" s="4" t="s">
        <v>2463</v>
      </c>
      <c r="D503" s="1" t="s">
        <v>2464</v>
      </c>
      <c r="E503" s="1" t="s">
        <v>2465</v>
      </c>
      <c r="F503" s="4" t="s">
        <v>17</v>
      </c>
      <c r="G503" s="1" t="s">
        <v>18</v>
      </c>
      <c r="H503" s="1" t="s">
        <v>19</v>
      </c>
      <c r="I503" s="1" t="s">
        <v>20</v>
      </c>
      <c r="J503" s="1" t="s">
        <v>2466</v>
      </c>
      <c r="K503" s="1" t="s">
        <v>22</v>
      </c>
      <c r="L503" s="1" t="str">
        <f>HYPERLINK("https://files.afu.se/Downloads/Transcripts/OBDM%20(Mike%20and%20Joe)/2011 12 15 - OBDM VIDEOS - Whatever - Bipolar_J0v5DmnHg34 - transcript (automated).pdf","Transcript Link")</f>
        <v>Transcript Link</v>
      </c>
      <c r="M503" s="2" t="str">
        <f>HYPERLINK("https://files.afu.se/Downloads/Transcripts/OBDM%20(Mike%20and%20Joe)/2011 12 15 - OBDM VIDEOS - Whatever - Bipolar_J0v5DmnHg34 - transcript (automated).pdf","Transcript Link")</f>
        <v>Transcript Link</v>
      </c>
    </row>
    <row r="504" ht="135" spans="1:13">
      <c r="A504" s="1" t="s">
        <v>2454</v>
      </c>
      <c r="B504" s="1" t="s">
        <v>13</v>
      </c>
      <c r="C504" s="4" t="s">
        <v>2467</v>
      </c>
      <c r="D504" s="1" t="s">
        <v>2468</v>
      </c>
      <c r="E504" s="1" t="s">
        <v>2469</v>
      </c>
      <c r="F504" s="4" t="s">
        <v>17</v>
      </c>
      <c r="G504" s="1" t="s">
        <v>18</v>
      </c>
      <c r="H504" s="1" t="s">
        <v>19</v>
      </c>
      <c r="I504" s="1" t="s">
        <v>20</v>
      </c>
      <c r="J504" s="1" t="s">
        <v>2470</v>
      </c>
      <c r="K504" s="1" t="s">
        <v>22</v>
      </c>
      <c r="L504" s="1" t="str">
        <f>HYPERLINK("https://files.afu.se/Downloads/Transcripts/OBDM%20(Mike%20and%20Joe)/2011 12 15 - OBDM VIDEOS - Whatever - Accidents Happen_AbDHaci24tM - transcript (automated).pdf","Transcript Link")</f>
        <v>Transcript Link</v>
      </c>
      <c r="M504" s="2" t="str">
        <f>HYPERLINK("https://files.afu.se/Downloads/Transcripts/OBDM%20(Mike%20and%20Joe)/2011 12 15 - OBDM VIDEOS - Whatever - Accidents Happen_AbDHaci24tM - transcript (automated).pdf","Transcript Link")</f>
        <v>Transcript Link</v>
      </c>
    </row>
    <row r="505" ht="135" spans="1:13">
      <c r="A505" s="1" t="s">
        <v>2471</v>
      </c>
      <c r="B505" s="1" t="s">
        <v>13</v>
      </c>
      <c r="C505" s="4" t="s">
        <v>2472</v>
      </c>
      <c r="D505" s="1" t="s">
        <v>2473</v>
      </c>
      <c r="E505" s="1" t="s">
        <v>2474</v>
      </c>
      <c r="F505" s="4" t="s">
        <v>17</v>
      </c>
      <c r="G505" s="1" t="s">
        <v>18</v>
      </c>
      <c r="H505" s="1" t="s">
        <v>19</v>
      </c>
      <c r="I505" s="1" t="s">
        <v>20</v>
      </c>
      <c r="J505" s="1" t="s">
        <v>2475</v>
      </c>
      <c r="K505" s="1" t="s">
        <v>22</v>
      </c>
      <c r="L505" s="1" t="str">
        <f>HYPERLINK("https://files.afu.se/Downloads/Transcripts/OBDM%20(Mike%20and%20Joe)/2011 10 14 - OBDM VIDEOS - Friday - 10min Torture_XCeZI9nqzJA - transcript (automated).pdf","Transcript Link")</f>
        <v>Transcript Link</v>
      </c>
      <c r="M505" s="2" t="str">
        <f>HYPERLINK("https://files.afu.se/Downloads/Transcripts/OBDM%20(Mike%20and%20Joe)/2011 10 14 - OBDM VIDEOS - Friday - 10min Torture_XCeZI9nqzJA - transcript (automated).pdf","Transcript Link")</f>
        <v>Transcript Link</v>
      </c>
    </row>
    <row r="506" ht="135" spans="1:13">
      <c r="A506" s="1" t="s">
        <v>2476</v>
      </c>
      <c r="B506" s="1" t="s">
        <v>13</v>
      </c>
      <c r="C506" s="4" t="s">
        <v>2477</v>
      </c>
      <c r="D506" s="1" t="s">
        <v>2478</v>
      </c>
      <c r="E506" s="1" t="s">
        <v>2479</v>
      </c>
      <c r="F506" s="4" t="s">
        <v>17</v>
      </c>
      <c r="G506" s="1" t="s">
        <v>18</v>
      </c>
      <c r="H506" s="1" t="s">
        <v>19</v>
      </c>
      <c r="I506" s="1" t="s">
        <v>20</v>
      </c>
      <c r="J506" s="1" t="s">
        <v>2480</v>
      </c>
      <c r="K506" s="1" t="s">
        <v>22</v>
      </c>
      <c r="L506" s="1" t="str">
        <f>HYPERLINK("https://files.afu.se/Downloads/Transcripts/OBDM%20(Mike%20and%20Joe)/2011 09 07 - OBDM VIDEOS - Cheeseburger in Paradise 10min Torture_W6YKN0Y4SKY - transcript (automated).pdf","Transcript Link")</f>
        <v>Transcript Link</v>
      </c>
      <c r="M506" s="2" t="str">
        <f>HYPERLINK("https://files.afu.se/Downloads/Transcripts/OBDM%20(Mike%20and%20Joe)/2011 09 07 - OBDM VIDEOS - Cheeseburger in Paradise 10min Torture_W6YKN0Y4SKY - transcript (automated).pdf","Transcript Link")</f>
        <v>Transcript Link</v>
      </c>
    </row>
    <row r="507" ht="135" spans="1:13">
      <c r="A507" s="1" t="s">
        <v>2481</v>
      </c>
      <c r="B507" s="1" t="s">
        <v>13</v>
      </c>
      <c r="C507" s="4" t="s">
        <v>2482</v>
      </c>
      <c r="D507" s="1" t="s">
        <v>2483</v>
      </c>
      <c r="E507" s="1" t="s">
        <v>2484</v>
      </c>
      <c r="F507" s="4" t="s">
        <v>17</v>
      </c>
      <c r="G507" s="1" t="s">
        <v>18</v>
      </c>
      <c r="H507" s="1" t="s">
        <v>19</v>
      </c>
      <c r="I507" s="1" t="s">
        <v>20</v>
      </c>
      <c r="J507" s="1" t="s">
        <v>2485</v>
      </c>
      <c r="K507" s="1" t="s">
        <v>22</v>
      </c>
      <c r="L507" s="1" t="str">
        <f>HYPERLINK("https://files.afu.se/Downloads/Transcripts/OBDM%20(Mike%20and%20Joe)/2011 09 04 - OBDM VIDEOS - Boring Dog Video_C_fYYbPOtDU - transcript (automated).pdf","Transcript Link")</f>
        <v>Transcript Link</v>
      </c>
      <c r="M507" s="2" t="str">
        <f>HYPERLINK("https://files.afu.se/Downloads/Transcripts/OBDM%20(Mike%20and%20Joe)/2011 09 04 - OBDM VIDEOS - Boring Dog Video_C_fYYbPOtDU - transcript (automated).pdf","Transcript Link")</f>
        <v>Transcript Link</v>
      </c>
    </row>
    <row r="508" ht="135" spans="1:13">
      <c r="A508" s="1" t="s">
        <v>2486</v>
      </c>
      <c r="B508" s="1" t="s">
        <v>13</v>
      </c>
      <c r="C508" s="4" t="s">
        <v>2487</v>
      </c>
      <c r="D508" s="1" t="s">
        <v>2488</v>
      </c>
      <c r="E508" s="1" t="s">
        <v>2489</v>
      </c>
      <c r="F508" s="4" t="s">
        <v>17</v>
      </c>
      <c r="G508" s="1" t="s">
        <v>18</v>
      </c>
      <c r="H508" s="1" t="s">
        <v>19</v>
      </c>
      <c r="I508" s="1" t="s">
        <v>20</v>
      </c>
      <c r="J508" s="1" t="s">
        <v>2490</v>
      </c>
      <c r="K508" s="1" t="s">
        <v>22</v>
      </c>
      <c r="L508" s="1" t="str">
        <f>HYPERLINK("https://files.afu.se/Downloads/Transcripts/OBDM%20(Mike%20and%20Joe)/2011 08 16 - OBDM VIDEOS - V -  The Betrayal  - Original Series - Awkward Scene_TsJGtUmCN3g - transcript (automated).pdf","Transcript Link")</f>
        <v>Transcript Link</v>
      </c>
      <c r="M508" s="2" t="str">
        <f>HYPERLINK("https://files.afu.se/Downloads/Transcripts/OBDM%20(Mike%20and%20Joe)/2011 08 16 - OBDM VIDEOS - V -  The Betrayal  - Original Series - Awkward Scene_TsJGtUmCN3g - transcript (automated).pdf","Transcript Link")</f>
        <v>Transcript Link</v>
      </c>
    </row>
    <row r="509" ht="135" spans="1:13">
      <c r="A509" s="1" t="s">
        <v>2491</v>
      </c>
      <c r="B509" s="1" t="s">
        <v>13</v>
      </c>
      <c r="C509" s="4" t="s">
        <v>2492</v>
      </c>
      <c r="D509" s="1" t="s">
        <v>2493</v>
      </c>
      <c r="E509" s="1" t="s">
        <v>2494</v>
      </c>
      <c r="F509" s="4" t="s">
        <v>17</v>
      </c>
      <c r="G509" s="1" t="s">
        <v>18</v>
      </c>
      <c r="H509" s="1" t="s">
        <v>19</v>
      </c>
      <c r="I509" s="1" t="s">
        <v>20</v>
      </c>
      <c r="J509" s="1" t="s">
        <v>2495</v>
      </c>
      <c r="K509" s="1" t="s">
        <v>22</v>
      </c>
      <c r="L509" s="1" t="str">
        <f>HYPERLINK("https://files.afu.se/Downloads/Transcripts/OBDM%20(Mike%20and%20Joe)/2011 08 02 - OBDM VIDEOS - U Can't Touch This 10min torture_8dxgrs6l-wI - transcript (automated).pdf","Transcript Link")</f>
        <v>Transcript Link</v>
      </c>
      <c r="M509" s="2" t="str">
        <f>HYPERLINK("https://files.afu.se/Downloads/Transcripts/OBDM%20(Mike%20and%20Joe)/2011 08 02 - OBDM VIDEOS - U Can't Touch This 10min torture_8dxgrs6l-wI - transcript (automated).pdf","Transcript Link")</f>
        <v>Transcript Link</v>
      </c>
    </row>
    <row r="510" ht="135" spans="1:13">
      <c r="A510" s="1" t="s">
        <v>2491</v>
      </c>
      <c r="B510" s="1" t="s">
        <v>13</v>
      </c>
      <c r="C510" s="4" t="s">
        <v>2496</v>
      </c>
      <c r="D510" s="1" t="s">
        <v>2497</v>
      </c>
      <c r="E510" s="1" t="s">
        <v>2498</v>
      </c>
      <c r="F510" s="4" t="s">
        <v>17</v>
      </c>
      <c r="G510" s="1" t="s">
        <v>18</v>
      </c>
      <c r="H510" s="1" t="s">
        <v>19</v>
      </c>
      <c r="I510" s="1" t="s">
        <v>20</v>
      </c>
      <c r="J510" s="1" t="s">
        <v>2499</v>
      </c>
      <c r="K510" s="1" t="s">
        <v>22</v>
      </c>
      <c r="L510" s="1" t="str">
        <f>HYPERLINK("https://files.afu.se/Downloads/Transcripts/OBDM%20(Mike%20and%20Joe)/2011 08 02 - OBDM VIDEOS - Whoomp There It Is 10min Torture Loop_h_v6Zjh88a4 - transcript (automated).pdf","Transcript Link")</f>
        <v>Transcript Link</v>
      </c>
      <c r="M510" s="2" t="str">
        <f>HYPERLINK("https://files.afu.se/Downloads/Transcripts/OBDM%20(Mike%20and%20Joe)/2011 08 02 - OBDM VIDEOS - Whoomp There It Is 10min Torture Loop_h_v6Zjh88a4 - transcript (automated).pdf","Transcript Link")</f>
        <v>Transcript Link</v>
      </c>
    </row>
    <row r="511" ht="135" spans="1:13">
      <c r="A511" s="1" t="s">
        <v>2500</v>
      </c>
      <c r="B511" s="1" t="s">
        <v>13</v>
      </c>
      <c r="C511" s="4" t="s">
        <v>2501</v>
      </c>
      <c r="D511" s="1" t="s">
        <v>2502</v>
      </c>
      <c r="E511" s="1" t="s">
        <v>2503</v>
      </c>
      <c r="F511" s="4" t="s">
        <v>17</v>
      </c>
      <c r="G511" s="1" t="s">
        <v>18</v>
      </c>
      <c r="H511" s="1" t="s">
        <v>19</v>
      </c>
      <c r="I511" s="1" t="s">
        <v>20</v>
      </c>
      <c r="J511" s="1" t="s">
        <v>2504</v>
      </c>
      <c r="K511" s="1" t="s">
        <v>22</v>
      </c>
      <c r="L511" s="1" t="str">
        <f>HYPERLINK("https://files.afu.se/Downloads/Transcripts/OBDM%20(Mike%20and%20Joe)/2011 06 20 - OBDM VIDEOS - Mike &amp; Skot shoot Coca-Cola cans with a Remington 870_58b7RWpYKMQ - transcript (automated).pdf","Transcript Link")</f>
        <v>Transcript Link</v>
      </c>
      <c r="M511" s="2" t="str">
        <f>HYPERLINK("https://files.afu.se/Downloads/Transcripts/OBDM%20(Mike%20and%20Joe)/2011 06 20 - OBDM VIDEOS - Mike &amp; Skot shoot Coca-Cola cans with a Remington 870_58b7RWpYKMQ - transcript (automated).pdf","Transcript Link")</f>
        <v>Transcript Link</v>
      </c>
    </row>
    <row r="512" ht="135" spans="1:13">
      <c r="A512" s="1" t="s">
        <v>2505</v>
      </c>
      <c r="B512" s="1" t="s">
        <v>13</v>
      </c>
      <c r="C512" s="4" t="s">
        <v>2506</v>
      </c>
      <c r="D512" s="1" t="s">
        <v>2507</v>
      </c>
      <c r="E512" s="1" t="s">
        <v>2508</v>
      </c>
      <c r="F512" s="4" t="s">
        <v>17</v>
      </c>
      <c r="G512" s="1" t="s">
        <v>18</v>
      </c>
      <c r="H512" s="1" t="s">
        <v>19</v>
      </c>
      <c r="I512" s="1" t="s">
        <v>20</v>
      </c>
      <c r="J512" s="1" t="s">
        <v>2509</v>
      </c>
      <c r="K512" s="1" t="s">
        <v>22</v>
      </c>
      <c r="L512" s="1" t="str">
        <f>HYPERLINK("https://files.afu.se/Downloads/Transcripts/OBDM%20(Mike%20and%20Joe)/2011 06 07 - OBDM VIDEOS - Rich Little's Phonies - Side B_tjdDDKntHKI - transcript (automated).pdf","Transcript Link")</f>
        <v>Transcript Link</v>
      </c>
      <c r="M512" s="2" t="str">
        <f>HYPERLINK("https://files.afu.se/Downloads/Transcripts/OBDM%20(Mike%20and%20Joe)/2011 06 07 - OBDM VIDEOS - Rich Little's Phonies - Side B_tjdDDKntHKI - transcript (automated).pdf","Transcript Link")</f>
        <v>Transcript Link</v>
      </c>
    </row>
    <row r="513" ht="135" spans="1:13">
      <c r="A513" s="1" t="s">
        <v>2505</v>
      </c>
      <c r="B513" s="1" t="s">
        <v>13</v>
      </c>
      <c r="C513" s="4" t="s">
        <v>2510</v>
      </c>
      <c r="D513" s="1" t="s">
        <v>2511</v>
      </c>
      <c r="E513" s="1" t="s">
        <v>2512</v>
      </c>
      <c r="F513" s="4" t="s">
        <v>17</v>
      </c>
      <c r="G513" s="1" t="s">
        <v>18</v>
      </c>
      <c r="H513" s="1" t="s">
        <v>19</v>
      </c>
      <c r="I513" s="1" t="s">
        <v>20</v>
      </c>
      <c r="J513" s="1" t="s">
        <v>2513</v>
      </c>
      <c r="K513" s="1" t="s">
        <v>22</v>
      </c>
      <c r="L513" s="1" t="str">
        <f>HYPERLINK("https://files.afu.se/Downloads/Transcripts/OBDM%20(Mike%20and%20Joe)/2011 06 07 - OBDM VIDEOS - Rich Little's Phonies - Side A_0rqQjZ-nQPk - transcript (automated).pdf","Transcript Link")</f>
        <v>Transcript Link</v>
      </c>
      <c r="M513" s="2" t="str">
        <f>HYPERLINK("https://files.afu.se/Downloads/Transcripts/OBDM%20(Mike%20and%20Joe)/2011 06 07 - OBDM VIDEOS - Rich Little's Phonies - Side A_0rqQjZ-nQPk - transcript (automated).pdf","Transcript Link")</f>
        <v>Transcript Link</v>
      </c>
    </row>
    <row r="514" ht="135" spans="1:13">
      <c r="A514" s="1" t="s">
        <v>2514</v>
      </c>
      <c r="B514" s="1" t="s">
        <v>13</v>
      </c>
      <c r="C514" s="4" t="s">
        <v>2515</v>
      </c>
      <c r="D514" s="1" t="s">
        <v>2516</v>
      </c>
      <c r="E514" s="1" t="s">
        <v>2517</v>
      </c>
      <c r="F514" s="4" t="s">
        <v>17</v>
      </c>
      <c r="G514" s="1" t="s">
        <v>18</v>
      </c>
      <c r="H514" s="1" t="s">
        <v>19</v>
      </c>
      <c r="I514" s="1" t="s">
        <v>20</v>
      </c>
      <c r="J514" s="1" t="s">
        <v>2518</v>
      </c>
      <c r="K514" s="1" t="s">
        <v>22</v>
      </c>
      <c r="L514" s="1" t="str">
        <f>HYPERLINK("https://files.afu.se/Downloads/Transcripts/OBDM%20(Mike%20and%20Joe)/2011 06 06 - OBDM VIDEOS - Dancing or Invisible Hacky Sack_0MZV59uG_II - transcript (automated).pdf","Transcript Link")</f>
        <v>Transcript Link</v>
      </c>
      <c r="M514" s="2" t="str">
        <f>HYPERLINK("https://files.afu.se/Downloads/Transcripts/OBDM%20(Mike%20and%20Joe)/2011 06 06 - OBDM VIDEOS - Dancing or Invisible Hacky Sack_0MZV59uG_II - transcript (automated).pdf","Transcript Link")</f>
        <v>Transcript Link</v>
      </c>
    </row>
    <row r="515" ht="135" spans="1:13">
      <c r="A515" s="1" t="s">
        <v>2519</v>
      </c>
      <c r="B515" s="1" t="s">
        <v>13</v>
      </c>
      <c r="C515" s="4" t="s">
        <v>2520</v>
      </c>
      <c r="D515" s="1" t="s">
        <v>2521</v>
      </c>
      <c r="E515" s="1" t="s">
        <v>2522</v>
      </c>
      <c r="F515" s="4" t="s">
        <v>17</v>
      </c>
      <c r="G515" s="1" t="s">
        <v>18</v>
      </c>
      <c r="H515" s="1" t="s">
        <v>19</v>
      </c>
      <c r="I515" s="1" t="s">
        <v>20</v>
      </c>
      <c r="J515" s="1" t="s">
        <v>2523</v>
      </c>
      <c r="K515" s="1" t="s">
        <v>22</v>
      </c>
      <c r="L515" s="1" t="str">
        <f>HYPERLINK("https://files.afu.se/Downloads/Transcripts/OBDM%20(Mike%20and%20Joe)/2011 06 03 - OBDM VIDEOS - Battle Axe - Horse Fight_j3IFAwPruSw - transcript (automated).pdf","Transcript Link")</f>
        <v>Transcript Link</v>
      </c>
      <c r="M515" s="2" t="str">
        <f>HYPERLINK("https://files.afu.se/Downloads/Transcripts/OBDM%20(Mike%20and%20Joe)/2011 06 03 - OBDM VIDEOS - Battle Axe - Horse Fight_j3IFAwPruSw - transcript (automated).pdf","Transcript Link")</f>
        <v>Transcript Link</v>
      </c>
    </row>
    <row r="516" ht="135" spans="1:13">
      <c r="A516" s="1" t="s">
        <v>2519</v>
      </c>
      <c r="B516" s="1" t="s">
        <v>13</v>
      </c>
      <c r="C516" s="4" t="s">
        <v>2524</v>
      </c>
      <c r="D516" s="1" t="s">
        <v>2525</v>
      </c>
      <c r="E516" s="1" t="s">
        <v>2526</v>
      </c>
      <c r="F516" s="4" t="s">
        <v>17</v>
      </c>
      <c r="G516" s="1" t="s">
        <v>18</v>
      </c>
      <c r="H516" s="1" t="s">
        <v>19</v>
      </c>
      <c r="I516" s="1" t="s">
        <v>20</v>
      </c>
      <c r="J516" s="1" t="s">
        <v>2527</v>
      </c>
      <c r="K516" s="1" t="s">
        <v>22</v>
      </c>
      <c r="L516" s="1" t="str">
        <f>HYPERLINK("https://files.afu.se/Downloads/Transcripts/OBDM%20(Mike%20and%20Joe)/2011 06 03 - OBDM VIDEOS - Battle Axe - Forge With Fire_csaH7bpjd-8 - transcript (automated).pdf","Transcript Link")</f>
        <v>Transcript Link</v>
      </c>
      <c r="M516" s="2" t="str">
        <f>HYPERLINK("https://files.afu.se/Downloads/Transcripts/OBDM%20(Mike%20and%20Joe)/2011 06 03 - OBDM VIDEOS - Battle Axe - Forge With Fire_csaH7bpjd-8 - transcript (automated).pdf","Transcript Link")</f>
        <v>Transcript Link</v>
      </c>
    </row>
    <row r="517" ht="135" spans="1:13">
      <c r="A517" s="1" t="s">
        <v>2528</v>
      </c>
      <c r="B517" s="1" t="s">
        <v>13</v>
      </c>
      <c r="C517" s="4" t="s">
        <v>2529</v>
      </c>
      <c r="D517" s="1" t="s">
        <v>2530</v>
      </c>
      <c r="E517" s="1" t="s">
        <v>2531</v>
      </c>
      <c r="F517" s="4" t="s">
        <v>17</v>
      </c>
      <c r="G517" s="1" t="s">
        <v>18</v>
      </c>
      <c r="H517" s="1" t="s">
        <v>19</v>
      </c>
      <c r="I517" s="1" t="s">
        <v>20</v>
      </c>
      <c r="J517" s="1" t="s">
        <v>2532</v>
      </c>
      <c r="K517" s="1" t="s">
        <v>22</v>
      </c>
      <c r="L517" s="1" t="str">
        <f>HYPERLINK("https://files.afu.se/Downloads/Transcripts/OBDM%20(Mike%20and%20Joe)/2010 11 25 - OBDM VIDEOS - OBDM149 - Keitel's Lament - LIVE_4ibinXCYuiU - transcript (automated).pdf","Transcript Link")</f>
        <v>Transcript Link</v>
      </c>
      <c r="M517" s="2" t="str">
        <f>HYPERLINK("https://files.afu.se/Downloads/Transcripts/OBDM%20(Mike%20and%20Joe)/2010 11 25 - OBDM VIDEOS - OBDM149 - Keitel's Lament - LIVE_4ibinXCYuiU - transcript (automated).pdf","Transcript Link")</f>
        <v>Transcript Link</v>
      </c>
    </row>
  </sheetData>
  <hyperlinks>
    <hyperlink ref="C2" r:id="rId1" display="https://youtu.be/zocvkeMz0qE"/>
    <hyperlink ref="F2" r:id="rId2" display="https://files.afu.se/Downloads/Transcripts/OBDM%20(Mike%20and%20Joe)/"/>
    <hyperlink ref="C3" r:id="rId3" display="https://youtu.be/wTr1pZ4ePOs"/>
    <hyperlink ref="F3" r:id="rId2" display="https://files.afu.se/Downloads/Transcripts/OBDM%20(Mike%20and%20Joe)/"/>
    <hyperlink ref="C4" r:id="rId4" display="https://youtu.be/yBTLzjKhEtc"/>
    <hyperlink ref="F4" r:id="rId2" display="https://files.afu.se/Downloads/Transcripts/OBDM%20(Mike%20and%20Joe)/"/>
    <hyperlink ref="C5" r:id="rId5" display="https://youtu.be/Xj9PNqH8Two"/>
    <hyperlink ref="F5" r:id="rId2" display="https://files.afu.se/Downloads/Transcripts/OBDM%20(Mike%20and%20Joe)/"/>
    <hyperlink ref="C6" r:id="rId6" display="https://youtu.be/fj4xgCknSrU"/>
    <hyperlink ref="F6" r:id="rId2" display="https://files.afu.se/Downloads/Transcripts/OBDM%20(Mike%20and%20Joe)/"/>
    <hyperlink ref="C7" r:id="rId7" display="https://youtu.be/cYVBfsvLg3s"/>
    <hyperlink ref="F7" r:id="rId2" display="https://files.afu.se/Downloads/Transcripts/OBDM%20(Mike%20and%20Joe)/"/>
    <hyperlink ref="C8" r:id="rId8" display="https://youtu.be/jtyzsfptN50"/>
    <hyperlink ref="F8" r:id="rId2" display="https://files.afu.se/Downloads/Transcripts/OBDM%20(Mike%20and%20Joe)/"/>
    <hyperlink ref="C9" r:id="rId9" display="https://youtu.be/uMrEEvV0yK0"/>
    <hyperlink ref="F9" r:id="rId2" display="https://files.afu.se/Downloads/Transcripts/OBDM%20(Mike%20and%20Joe)/"/>
    <hyperlink ref="C10" r:id="rId10" display="https://youtu.be/QweDN9ic5Zk"/>
    <hyperlink ref="F10" r:id="rId2" display="https://files.afu.se/Downloads/Transcripts/OBDM%20(Mike%20and%20Joe)/"/>
    <hyperlink ref="C11" r:id="rId11" display="https://youtu.be/f-j742T5mCE"/>
    <hyperlink ref="F11" r:id="rId2" display="https://files.afu.se/Downloads/Transcripts/OBDM%20(Mike%20and%20Joe)/"/>
    <hyperlink ref="C12" r:id="rId12" display="https://youtu.be/wcivHbzbMLg"/>
    <hyperlink ref="F12" r:id="rId2" display="https://files.afu.se/Downloads/Transcripts/OBDM%20(Mike%20and%20Joe)/"/>
    <hyperlink ref="C13" r:id="rId13" display="https://youtu.be/MKBd9yC6aqk"/>
    <hyperlink ref="F13" r:id="rId2" display="https://files.afu.se/Downloads/Transcripts/OBDM%20(Mike%20and%20Joe)/"/>
    <hyperlink ref="C14" r:id="rId14" display="https://youtu.be/vree71dN7PU"/>
    <hyperlink ref="F14" r:id="rId2" display="https://files.afu.se/Downloads/Transcripts/OBDM%20(Mike%20and%20Joe)/"/>
    <hyperlink ref="C15" r:id="rId15" display="https://youtu.be/ROC1pxrSgQc"/>
    <hyperlink ref="F15" r:id="rId2" display="https://files.afu.se/Downloads/Transcripts/OBDM%20(Mike%20and%20Joe)/"/>
    <hyperlink ref="C16" r:id="rId16" display="https://youtu.be/gUxVoRY5y5k"/>
    <hyperlink ref="F16" r:id="rId2" display="https://files.afu.se/Downloads/Transcripts/OBDM%20(Mike%20and%20Joe)/"/>
    <hyperlink ref="C17" r:id="rId17" display="https://youtu.be/bHZ54Gg1Jks"/>
    <hyperlink ref="F17" r:id="rId2" display="https://files.afu.se/Downloads/Transcripts/OBDM%20(Mike%20and%20Joe)/"/>
    <hyperlink ref="C18" r:id="rId18" display="https://youtu.be/zE6xeSCBcoI"/>
    <hyperlink ref="F18" r:id="rId2" display="https://files.afu.se/Downloads/Transcripts/OBDM%20(Mike%20and%20Joe)/"/>
    <hyperlink ref="C19" r:id="rId19" display="https://youtu.be/9BVs44GtnEk"/>
    <hyperlink ref="F19" r:id="rId2" display="https://files.afu.se/Downloads/Transcripts/OBDM%20(Mike%20and%20Joe)/"/>
    <hyperlink ref="C20" r:id="rId20" display="https://youtu.be/uvicBl1Mtzg"/>
    <hyperlink ref="F20" r:id="rId2" display="https://files.afu.se/Downloads/Transcripts/OBDM%20(Mike%20and%20Joe)/"/>
    <hyperlink ref="C21" r:id="rId21" display="https://youtu.be/8OMAg4RKmPE"/>
    <hyperlink ref="F21" r:id="rId2" display="https://files.afu.se/Downloads/Transcripts/OBDM%20(Mike%20and%20Joe)/"/>
    <hyperlink ref="C22" r:id="rId22" display="https://youtu.be/A_dsBPvKnCs"/>
    <hyperlink ref="F22" r:id="rId2" display="https://files.afu.se/Downloads/Transcripts/OBDM%20(Mike%20and%20Joe)/"/>
    <hyperlink ref="C23" r:id="rId23" display="https://youtu.be/KgFUDdLL5GE"/>
    <hyperlink ref="F23" r:id="rId2" display="https://files.afu.se/Downloads/Transcripts/OBDM%20(Mike%20and%20Joe)/"/>
    <hyperlink ref="C24" r:id="rId24" display="https://youtu.be/xyCyadDvD84"/>
    <hyperlink ref="F24" r:id="rId2" display="https://files.afu.se/Downloads/Transcripts/OBDM%20(Mike%20and%20Joe)/"/>
    <hyperlink ref="C25" r:id="rId25" display="https://youtu.be/KR4IDm8ISNc"/>
    <hyperlink ref="F25" r:id="rId2" display="https://files.afu.se/Downloads/Transcripts/OBDM%20(Mike%20and%20Joe)/"/>
    <hyperlink ref="C26" r:id="rId26" display="https://youtu.be/ILHCbZeP5vA"/>
    <hyperlink ref="F26" r:id="rId2" display="https://files.afu.se/Downloads/Transcripts/OBDM%20(Mike%20and%20Joe)/"/>
    <hyperlink ref="C27" r:id="rId27" display="https://youtu.be/wYMgHa_7EXc"/>
    <hyperlink ref="F27" r:id="rId2" display="https://files.afu.se/Downloads/Transcripts/OBDM%20(Mike%20and%20Joe)/"/>
    <hyperlink ref="C28" r:id="rId28" display="https://youtu.be/SvRiaOEvi9o"/>
    <hyperlink ref="F28" r:id="rId2" display="https://files.afu.se/Downloads/Transcripts/OBDM%20(Mike%20and%20Joe)/"/>
    <hyperlink ref="C29" r:id="rId29" display="https://youtu.be/-RYY367rtl0"/>
    <hyperlink ref="F29" r:id="rId2" display="https://files.afu.se/Downloads/Transcripts/OBDM%20(Mike%20and%20Joe)/"/>
    <hyperlink ref="C30" r:id="rId30" display="https://youtu.be/aw4y1CglJ0U"/>
    <hyperlink ref="F30" r:id="rId2" display="https://files.afu.se/Downloads/Transcripts/OBDM%20(Mike%20and%20Joe)/"/>
    <hyperlink ref="C31" r:id="rId31" display="https://youtu.be/OXT-OKU-otY"/>
    <hyperlink ref="F31" r:id="rId2" display="https://files.afu.se/Downloads/Transcripts/OBDM%20(Mike%20and%20Joe)/"/>
    <hyperlink ref="C32" r:id="rId32" display="https://youtu.be/-ouwKgk95iU"/>
    <hyperlink ref="F32" r:id="rId2" display="https://files.afu.se/Downloads/Transcripts/OBDM%20(Mike%20and%20Joe)/"/>
    <hyperlink ref="C33" r:id="rId33" display="https://youtu.be/qLhcxLm24LU"/>
    <hyperlink ref="F33" r:id="rId2" display="https://files.afu.se/Downloads/Transcripts/OBDM%20(Mike%20and%20Joe)/"/>
    <hyperlink ref="C34" r:id="rId34" display="https://youtu.be/QTGXvQeRqBU"/>
    <hyperlink ref="F34" r:id="rId2" display="https://files.afu.se/Downloads/Transcripts/OBDM%20(Mike%20and%20Joe)/"/>
    <hyperlink ref="C35" r:id="rId35" display="https://youtu.be/r_62Z4dMiwI"/>
    <hyperlink ref="F35" r:id="rId2" display="https://files.afu.se/Downloads/Transcripts/OBDM%20(Mike%20and%20Joe)/"/>
    <hyperlink ref="C36" r:id="rId36" display="https://youtu.be/wrCJneSVxoo"/>
    <hyperlink ref="F36" r:id="rId2" display="https://files.afu.se/Downloads/Transcripts/OBDM%20(Mike%20and%20Joe)/"/>
    <hyperlink ref="C37" r:id="rId37" display="https://youtu.be/D0ABMEpsG_Y"/>
    <hyperlink ref="F37" r:id="rId2" display="https://files.afu.se/Downloads/Transcripts/OBDM%20(Mike%20and%20Joe)/"/>
    <hyperlink ref="C38" r:id="rId38" display="https://youtu.be/1PMjXACJm08"/>
    <hyperlink ref="F38" r:id="rId2" display="https://files.afu.se/Downloads/Transcripts/OBDM%20(Mike%20and%20Joe)/"/>
    <hyperlink ref="C39" r:id="rId39" display="https://youtu.be/3H3v2QeUFtQ"/>
    <hyperlink ref="F39" r:id="rId2" display="https://files.afu.se/Downloads/Transcripts/OBDM%20(Mike%20and%20Joe)/"/>
    <hyperlink ref="C40" r:id="rId40" display="https://youtu.be/GkSPg_t5jOY"/>
    <hyperlink ref="F40" r:id="rId2" display="https://files.afu.se/Downloads/Transcripts/OBDM%20(Mike%20and%20Joe)/"/>
    <hyperlink ref="C41" r:id="rId41" display="https://youtu.be/OG1jcPEwMnA"/>
    <hyperlink ref="F41" r:id="rId2" display="https://files.afu.se/Downloads/Transcripts/OBDM%20(Mike%20and%20Joe)/"/>
    <hyperlink ref="C42" r:id="rId42" display="https://youtu.be/zKHFu1rfG60"/>
    <hyperlink ref="F42" r:id="rId2" display="https://files.afu.se/Downloads/Transcripts/OBDM%20(Mike%20and%20Joe)/"/>
    <hyperlink ref="C43" r:id="rId43" display="https://youtu.be/tMoj6syYIA4"/>
    <hyperlink ref="F43" r:id="rId2" display="https://files.afu.se/Downloads/Transcripts/OBDM%20(Mike%20and%20Joe)/"/>
    <hyperlink ref="C44" r:id="rId44" display="https://youtu.be/SyZLWeAatFo"/>
    <hyperlink ref="F44" r:id="rId2" display="https://files.afu.se/Downloads/Transcripts/OBDM%20(Mike%20and%20Joe)/"/>
    <hyperlink ref="C45" r:id="rId45" display="https://youtu.be/zcN4DvKZ6Uc"/>
    <hyperlink ref="F45" r:id="rId2" display="https://files.afu.se/Downloads/Transcripts/OBDM%20(Mike%20and%20Joe)/"/>
    <hyperlink ref="C46" r:id="rId46" display="https://youtu.be/nvkny__lqpg"/>
    <hyperlink ref="F46" r:id="rId2" display="https://files.afu.se/Downloads/Transcripts/OBDM%20(Mike%20and%20Joe)/"/>
    <hyperlink ref="C47" r:id="rId47" display="https://youtu.be/afDP5HnkPnk"/>
    <hyperlink ref="F47" r:id="rId2" display="https://files.afu.se/Downloads/Transcripts/OBDM%20(Mike%20and%20Joe)/"/>
    <hyperlink ref="C48" r:id="rId48" display="https://youtu.be/tWvy9CveWjY"/>
    <hyperlink ref="F48" r:id="rId2" display="https://files.afu.se/Downloads/Transcripts/OBDM%20(Mike%20and%20Joe)/"/>
    <hyperlink ref="C49" r:id="rId49" display="https://youtu.be/3Nys09DlBfo"/>
    <hyperlink ref="F49" r:id="rId2" display="https://files.afu.se/Downloads/Transcripts/OBDM%20(Mike%20and%20Joe)/"/>
    <hyperlink ref="C50" r:id="rId50" display="https://youtu.be/kqwuFh2SCY8"/>
    <hyperlink ref="F50" r:id="rId2" display="https://files.afu.se/Downloads/Transcripts/OBDM%20(Mike%20and%20Joe)/"/>
    <hyperlink ref="C51" r:id="rId51" display="https://youtu.be/NHmxe3LewJo"/>
    <hyperlink ref="F51" r:id="rId2" display="https://files.afu.se/Downloads/Transcripts/OBDM%20(Mike%20and%20Joe)/"/>
    <hyperlink ref="C52" r:id="rId52" display="https://youtu.be/uqrstMQGGng"/>
    <hyperlink ref="F52" r:id="rId2" display="https://files.afu.se/Downloads/Transcripts/OBDM%20(Mike%20and%20Joe)/"/>
    <hyperlink ref="C53" r:id="rId53" display="https://youtu.be/51U3N_QUEjk"/>
    <hyperlink ref="F53" r:id="rId2" display="https://files.afu.se/Downloads/Transcripts/OBDM%20(Mike%20and%20Joe)/"/>
    <hyperlink ref="C54" r:id="rId54" display="https://youtu.be/2_gPinyFhEI"/>
    <hyperlink ref="F54" r:id="rId2" display="https://files.afu.se/Downloads/Transcripts/OBDM%20(Mike%20and%20Joe)/"/>
    <hyperlink ref="C55" r:id="rId55" display="https://youtu.be/tf3DzMVa0tE"/>
    <hyperlink ref="F55" r:id="rId2" display="https://files.afu.se/Downloads/Transcripts/OBDM%20(Mike%20and%20Joe)/"/>
    <hyperlink ref="C56" r:id="rId56" display="https://youtu.be/wyCD-WTQ75s"/>
    <hyperlink ref="F56" r:id="rId2" display="https://files.afu.se/Downloads/Transcripts/OBDM%20(Mike%20and%20Joe)/"/>
    <hyperlink ref="C57" r:id="rId57" display="https://youtu.be/ZeChQpldK4w"/>
    <hyperlink ref="F57" r:id="rId2" display="https://files.afu.se/Downloads/Transcripts/OBDM%20(Mike%20and%20Joe)/"/>
    <hyperlink ref="C58" r:id="rId58" display="https://youtu.be/Tz0fKpEuZiA"/>
    <hyperlink ref="F58" r:id="rId2" display="https://files.afu.se/Downloads/Transcripts/OBDM%20(Mike%20and%20Joe)/"/>
    <hyperlink ref="C59" r:id="rId59" display="https://youtu.be/FqcK_zwzJ6M"/>
    <hyperlink ref="F59" r:id="rId2" display="https://files.afu.se/Downloads/Transcripts/OBDM%20(Mike%20and%20Joe)/"/>
    <hyperlink ref="C60" r:id="rId60" display="https://youtu.be/PaA-ATyOTD4"/>
    <hyperlink ref="F60" r:id="rId2" display="https://files.afu.se/Downloads/Transcripts/OBDM%20(Mike%20and%20Joe)/"/>
    <hyperlink ref="C61" r:id="rId61" display="https://youtu.be/TgWS_7lcTvI"/>
    <hyperlink ref="F61" r:id="rId2" display="https://files.afu.se/Downloads/Transcripts/OBDM%20(Mike%20and%20Joe)/"/>
    <hyperlink ref="C62" r:id="rId62" display="https://youtu.be/qhkM4O-ajVs"/>
    <hyperlink ref="F62" r:id="rId2" display="https://files.afu.se/Downloads/Transcripts/OBDM%20(Mike%20and%20Joe)/"/>
    <hyperlink ref="C63" r:id="rId63" display="https://youtu.be/NB15CIknvW8"/>
    <hyperlink ref="F63" r:id="rId2" display="https://files.afu.se/Downloads/Transcripts/OBDM%20(Mike%20and%20Joe)/"/>
    <hyperlink ref="C64" r:id="rId64" display="https://youtu.be/U5i0olY8FFo"/>
    <hyperlink ref="F64" r:id="rId2" display="https://files.afu.se/Downloads/Transcripts/OBDM%20(Mike%20and%20Joe)/"/>
    <hyperlink ref="C65" r:id="rId65" display="https://youtu.be/_sJsmooE6g0"/>
    <hyperlink ref="F65" r:id="rId2" display="https://files.afu.se/Downloads/Transcripts/OBDM%20(Mike%20and%20Joe)/"/>
    <hyperlink ref="C66" r:id="rId66" display="https://youtu.be/4AC3S5AEJuA"/>
    <hyperlink ref="F66" r:id="rId2" display="https://files.afu.se/Downloads/Transcripts/OBDM%20(Mike%20and%20Joe)/"/>
    <hyperlink ref="C67" r:id="rId67" display="https://youtu.be/Tp96EvetYwc"/>
    <hyperlink ref="F67" r:id="rId2" display="https://files.afu.se/Downloads/Transcripts/OBDM%20(Mike%20and%20Joe)/"/>
    <hyperlink ref="C68" r:id="rId68" display="https://youtu.be/dXoNOmW9bhA"/>
    <hyperlink ref="F68" r:id="rId2" display="https://files.afu.se/Downloads/Transcripts/OBDM%20(Mike%20and%20Joe)/"/>
    <hyperlink ref="C69" r:id="rId69" display="https://youtu.be/vflNPO4LZwg"/>
    <hyperlink ref="F69" r:id="rId2" display="https://files.afu.se/Downloads/Transcripts/OBDM%20(Mike%20and%20Joe)/"/>
    <hyperlink ref="C70" r:id="rId70" display="https://youtu.be/jBGdDAwUrDk"/>
    <hyperlink ref="F70" r:id="rId2" display="https://files.afu.se/Downloads/Transcripts/OBDM%20(Mike%20and%20Joe)/"/>
    <hyperlink ref="C71" r:id="rId71" display="https://youtu.be/ZX41OTLzI_Q"/>
    <hyperlink ref="F71" r:id="rId2" display="https://files.afu.se/Downloads/Transcripts/OBDM%20(Mike%20and%20Joe)/"/>
    <hyperlink ref="C72" r:id="rId72" display="https://youtu.be/gfdFTYOsnf4"/>
    <hyperlink ref="F72" r:id="rId2" display="https://files.afu.se/Downloads/Transcripts/OBDM%20(Mike%20and%20Joe)/"/>
    <hyperlink ref="C73" r:id="rId73" display="https://youtu.be/AgSpo-dRQUQ"/>
    <hyperlink ref="F73" r:id="rId2" display="https://files.afu.se/Downloads/Transcripts/OBDM%20(Mike%20and%20Joe)/"/>
    <hyperlink ref="C74" r:id="rId74" display="https://youtu.be/z96eOIsRs5k"/>
    <hyperlink ref="F74" r:id="rId2" display="https://files.afu.se/Downloads/Transcripts/OBDM%20(Mike%20and%20Joe)/"/>
    <hyperlink ref="C75" r:id="rId75" display="https://youtu.be/f9Tc886rPsM"/>
    <hyperlink ref="F75" r:id="rId2" display="https://files.afu.se/Downloads/Transcripts/OBDM%20(Mike%20and%20Joe)/"/>
    <hyperlink ref="C76" r:id="rId76" display="https://youtu.be/JXDJ0E0me_s"/>
    <hyperlink ref="F76" r:id="rId2" display="https://files.afu.se/Downloads/Transcripts/OBDM%20(Mike%20and%20Joe)/"/>
    <hyperlink ref="C77" r:id="rId77" display="https://youtu.be/VOqncaRxXgE"/>
    <hyperlink ref="F77" r:id="rId2" display="https://files.afu.se/Downloads/Transcripts/OBDM%20(Mike%20and%20Joe)/"/>
    <hyperlink ref="C78" r:id="rId78" display="https://youtu.be/f5AbkXxxj4E"/>
    <hyperlink ref="F78" r:id="rId2" display="https://files.afu.se/Downloads/Transcripts/OBDM%20(Mike%20and%20Joe)/"/>
    <hyperlink ref="C79" r:id="rId79" display="https://youtu.be/Ha1vuTvZ5GU"/>
    <hyperlink ref="F79" r:id="rId2" display="https://files.afu.se/Downloads/Transcripts/OBDM%20(Mike%20and%20Joe)/"/>
    <hyperlink ref="C80" r:id="rId80" display="https://youtu.be/kH8LvwtUao0"/>
    <hyperlink ref="F80" r:id="rId2" display="https://files.afu.se/Downloads/Transcripts/OBDM%20(Mike%20and%20Joe)/"/>
    <hyperlink ref="C81" r:id="rId81" display="https://youtu.be/NlmbuMia2fA"/>
    <hyperlink ref="F81" r:id="rId2" display="https://files.afu.se/Downloads/Transcripts/OBDM%20(Mike%20and%20Joe)/"/>
    <hyperlink ref="C82" r:id="rId82" display="https://youtu.be/TgKu4xhLQfo"/>
    <hyperlink ref="F82" r:id="rId2" display="https://files.afu.se/Downloads/Transcripts/OBDM%20(Mike%20and%20Joe)/"/>
    <hyperlink ref="C83" r:id="rId83" display="https://youtu.be/GVPdIuErDvo"/>
    <hyperlink ref="F83" r:id="rId2" display="https://files.afu.se/Downloads/Transcripts/OBDM%20(Mike%20and%20Joe)/"/>
    <hyperlink ref="C84" r:id="rId84" display="https://youtu.be/jwXLCaaHnAA"/>
    <hyperlink ref="F84" r:id="rId2" display="https://files.afu.se/Downloads/Transcripts/OBDM%20(Mike%20and%20Joe)/"/>
    <hyperlink ref="C85" r:id="rId85" display="https://youtu.be/V-TGRs5ssQ4"/>
    <hyperlink ref="F85" r:id="rId2" display="https://files.afu.se/Downloads/Transcripts/OBDM%20(Mike%20and%20Joe)/"/>
    <hyperlink ref="C86" r:id="rId86" display="https://youtu.be/TWSMfPRHf3A"/>
    <hyperlink ref="F86" r:id="rId2" display="https://files.afu.se/Downloads/Transcripts/OBDM%20(Mike%20and%20Joe)/"/>
    <hyperlink ref="C87" r:id="rId87" display="https://youtu.be/aC6Fd_laxbs"/>
    <hyperlink ref="F87" r:id="rId2" display="https://files.afu.se/Downloads/Transcripts/OBDM%20(Mike%20and%20Joe)/"/>
    <hyperlink ref="C88" r:id="rId88" display="https://youtu.be/OmCYzk-i_js"/>
    <hyperlink ref="F88" r:id="rId2" display="https://files.afu.se/Downloads/Transcripts/OBDM%20(Mike%20and%20Joe)/"/>
    <hyperlink ref="C89" r:id="rId89" display="https://youtu.be/Ldo4SiaqPsk"/>
    <hyperlink ref="F89" r:id="rId2" display="https://files.afu.se/Downloads/Transcripts/OBDM%20(Mike%20and%20Joe)/"/>
    <hyperlink ref="C90" r:id="rId90" display="https://youtu.be/dmGrTt517I8"/>
    <hyperlink ref="F90" r:id="rId2" display="https://files.afu.se/Downloads/Transcripts/OBDM%20(Mike%20and%20Joe)/"/>
    <hyperlink ref="C91" r:id="rId91" display="https://youtu.be/If0OcmS9c3U"/>
    <hyperlink ref="F91" r:id="rId2" display="https://files.afu.se/Downloads/Transcripts/OBDM%20(Mike%20and%20Joe)/"/>
    <hyperlink ref="C92" r:id="rId92" display="https://youtu.be/c2s7XOKWsSQ"/>
    <hyperlink ref="F92" r:id="rId2" display="https://files.afu.se/Downloads/Transcripts/OBDM%20(Mike%20and%20Joe)/"/>
    <hyperlink ref="C93" r:id="rId93" display="https://youtu.be/4wSzoLeUZj8"/>
    <hyperlink ref="F93" r:id="rId2" display="https://files.afu.se/Downloads/Transcripts/OBDM%20(Mike%20and%20Joe)/"/>
    <hyperlink ref="C94" r:id="rId94" display="https://youtu.be/WAK16Wox2Es"/>
    <hyperlink ref="F94" r:id="rId2" display="https://files.afu.se/Downloads/Transcripts/OBDM%20(Mike%20and%20Joe)/"/>
    <hyperlink ref="C95" r:id="rId95" display="https://youtu.be/-f41HNeP0n4"/>
    <hyperlink ref="F95" r:id="rId2" display="https://files.afu.se/Downloads/Transcripts/OBDM%20(Mike%20and%20Joe)/"/>
    <hyperlink ref="C96" r:id="rId96" display="https://youtu.be/Lmivhh2Vi-Y"/>
    <hyperlink ref="F96" r:id="rId2" display="https://files.afu.se/Downloads/Transcripts/OBDM%20(Mike%20and%20Joe)/"/>
    <hyperlink ref="C97" r:id="rId97" display="https://youtu.be/zqfPyhXqBtU"/>
    <hyperlink ref="F97" r:id="rId2" display="https://files.afu.se/Downloads/Transcripts/OBDM%20(Mike%20and%20Joe)/"/>
    <hyperlink ref="C98" r:id="rId98" display="https://youtu.be/Ba4PAOiC2BI"/>
    <hyperlink ref="F98" r:id="rId2" display="https://files.afu.se/Downloads/Transcripts/OBDM%20(Mike%20and%20Joe)/"/>
    <hyperlink ref="C99" r:id="rId99" display="https://youtu.be/7oz_8IY0AKg"/>
    <hyperlink ref="F99" r:id="rId2" display="https://files.afu.se/Downloads/Transcripts/OBDM%20(Mike%20and%20Joe)/"/>
    <hyperlink ref="C100" r:id="rId100" display="https://youtu.be/hI9lzxyBDGE"/>
    <hyperlink ref="F100" r:id="rId2" display="https://files.afu.se/Downloads/Transcripts/OBDM%20(Mike%20and%20Joe)/"/>
    <hyperlink ref="C101" r:id="rId101" display="https://youtu.be/VcQed6I7xx0"/>
    <hyperlink ref="F101" r:id="rId2" display="https://files.afu.se/Downloads/Transcripts/OBDM%20(Mike%20and%20Joe)/"/>
    <hyperlink ref="C102" r:id="rId102" display="https://youtu.be/caKu4d2PNSU"/>
    <hyperlink ref="F102" r:id="rId2" display="https://files.afu.se/Downloads/Transcripts/OBDM%20(Mike%20and%20Joe)/"/>
    <hyperlink ref="C103" r:id="rId103" display="https://youtu.be/BVNBRYDhgGg"/>
    <hyperlink ref="F103" r:id="rId2" display="https://files.afu.se/Downloads/Transcripts/OBDM%20(Mike%20and%20Joe)/"/>
    <hyperlink ref="C104" r:id="rId104" display="https://youtu.be/bM14gtDLTZE"/>
    <hyperlink ref="F104" r:id="rId2" display="https://files.afu.se/Downloads/Transcripts/OBDM%20(Mike%20and%20Joe)/"/>
    <hyperlink ref="C105" r:id="rId105" display="https://youtu.be/vFrcWkefMgQ"/>
    <hyperlink ref="F105" r:id="rId2" display="https://files.afu.se/Downloads/Transcripts/OBDM%20(Mike%20and%20Joe)/"/>
    <hyperlink ref="C106" r:id="rId106" display="https://youtu.be/1-X7atX5n0g"/>
    <hyperlink ref="F106" r:id="rId2" display="https://files.afu.se/Downloads/Transcripts/OBDM%20(Mike%20and%20Joe)/"/>
    <hyperlink ref="C107" r:id="rId107" display="https://youtu.be/Ht7fz98R1DM"/>
    <hyperlink ref="F107" r:id="rId2" display="https://files.afu.se/Downloads/Transcripts/OBDM%20(Mike%20and%20Joe)/"/>
    <hyperlink ref="C108" r:id="rId108" display="https://youtu.be/1EmtiASFygA"/>
    <hyperlink ref="F108" r:id="rId2" display="https://files.afu.se/Downloads/Transcripts/OBDM%20(Mike%20and%20Joe)/"/>
    <hyperlink ref="C109" r:id="rId109" display="https://youtu.be/tJDf5g_ePDU"/>
    <hyperlink ref="F109" r:id="rId2" display="https://files.afu.se/Downloads/Transcripts/OBDM%20(Mike%20and%20Joe)/"/>
    <hyperlink ref="C110" r:id="rId110" display="https://youtu.be/DaBx9bHOH30"/>
    <hyperlink ref="F110" r:id="rId2" display="https://files.afu.se/Downloads/Transcripts/OBDM%20(Mike%20and%20Joe)/"/>
    <hyperlink ref="C111" r:id="rId111" display="https://youtu.be/OuL442FVHhk"/>
    <hyperlink ref="F111" r:id="rId2" display="https://files.afu.se/Downloads/Transcripts/OBDM%20(Mike%20and%20Joe)/"/>
    <hyperlink ref="C112" r:id="rId112" display="https://youtu.be/T4zWmKWb_iY"/>
    <hyperlink ref="F112" r:id="rId2" display="https://files.afu.se/Downloads/Transcripts/OBDM%20(Mike%20and%20Joe)/"/>
    <hyperlink ref="C113" r:id="rId113" display="https://youtu.be/d8aoRICqqXA"/>
    <hyperlink ref="F113" r:id="rId2" display="https://files.afu.se/Downloads/Transcripts/OBDM%20(Mike%20and%20Joe)/"/>
    <hyperlink ref="C114" r:id="rId114" display="https://youtu.be/4HMKmyGv1x8"/>
    <hyperlink ref="F114" r:id="rId2" display="https://files.afu.se/Downloads/Transcripts/OBDM%20(Mike%20and%20Joe)/"/>
    <hyperlink ref="C115" r:id="rId115" display="https://youtu.be/MK1-RNNkSy4"/>
    <hyperlink ref="F115" r:id="rId2" display="https://files.afu.se/Downloads/Transcripts/OBDM%20(Mike%20and%20Joe)/"/>
    <hyperlink ref="C116" r:id="rId116" display="https://youtu.be/lI-2FbxXQKA"/>
    <hyperlink ref="F116" r:id="rId2" display="https://files.afu.se/Downloads/Transcripts/OBDM%20(Mike%20and%20Joe)/"/>
    <hyperlink ref="C117" r:id="rId117" display="https://youtu.be/a5pP-nH4NbQ"/>
    <hyperlink ref="F117" r:id="rId2" display="https://files.afu.se/Downloads/Transcripts/OBDM%20(Mike%20and%20Joe)/"/>
    <hyperlink ref="C118" r:id="rId118" display="https://youtu.be/v8DNHXl9wJk"/>
    <hyperlink ref="F118" r:id="rId2" display="https://files.afu.se/Downloads/Transcripts/OBDM%20(Mike%20and%20Joe)/"/>
    <hyperlink ref="C119" r:id="rId119" display="https://youtu.be/-e-FFue92Qc"/>
    <hyperlink ref="F119" r:id="rId2" display="https://files.afu.se/Downloads/Transcripts/OBDM%20(Mike%20and%20Joe)/"/>
    <hyperlink ref="C120" r:id="rId120" display="https://youtu.be/2AFcuDGyvDs"/>
    <hyperlink ref="F120" r:id="rId2" display="https://files.afu.se/Downloads/Transcripts/OBDM%20(Mike%20and%20Joe)/"/>
    <hyperlink ref="C121" r:id="rId121" display="https://youtu.be/JIAnlUyIt28"/>
    <hyperlink ref="F121" r:id="rId2" display="https://files.afu.se/Downloads/Transcripts/OBDM%20(Mike%20and%20Joe)/"/>
    <hyperlink ref="C122" r:id="rId122" display="https://youtu.be/jEfakvpiCEw"/>
    <hyperlink ref="F122" r:id="rId2" display="https://files.afu.se/Downloads/Transcripts/OBDM%20(Mike%20and%20Joe)/"/>
    <hyperlink ref="C123" r:id="rId123" display="https://youtu.be/6Ctx9WxQ3Io"/>
    <hyperlink ref="F123" r:id="rId2" display="https://files.afu.se/Downloads/Transcripts/OBDM%20(Mike%20and%20Joe)/"/>
    <hyperlink ref="C124" r:id="rId124" display="https://youtu.be/EARXkebuvVk"/>
    <hyperlink ref="F124" r:id="rId2" display="https://files.afu.se/Downloads/Transcripts/OBDM%20(Mike%20and%20Joe)/"/>
    <hyperlink ref="C125" r:id="rId125" display="https://youtu.be/VGuyjHhjY6k"/>
    <hyperlink ref="F125" r:id="rId2" display="https://files.afu.se/Downloads/Transcripts/OBDM%20(Mike%20and%20Joe)/"/>
    <hyperlink ref="C126" r:id="rId126" display="https://youtu.be/HtjRuFrKgVQ"/>
    <hyperlink ref="F126" r:id="rId2" display="https://files.afu.se/Downloads/Transcripts/OBDM%20(Mike%20and%20Joe)/"/>
    <hyperlink ref="C127" r:id="rId127" display="https://youtu.be/iUraXs7mtZw"/>
    <hyperlink ref="F127" r:id="rId2" display="https://files.afu.se/Downloads/Transcripts/OBDM%20(Mike%20and%20Joe)/"/>
    <hyperlink ref="C128" r:id="rId128" display="https://youtu.be/ssR0ykYKFyU"/>
    <hyperlink ref="F128" r:id="rId2" display="https://files.afu.se/Downloads/Transcripts/OBDM%20(Mike%20and%20Joe)/"/>
    <hyperlink ref="C129" r:id="rId129" display="https://youtu.be/c_DQFgR4McA"/>
    <hyperlink ref="F129" r:id="rId2" display="https://files.afu.se/Downloads/Transcripts/OBDM%20(Mike%20and%20Joe)/"/>
    <hyperlink ref="C130" r:id="rId130" display="https://youtu.be/LrUraEfnEUc"/>
    <hyperlink ref="F130" r:id="rId2" display="https://files.afu.se/Downloads/Transcripts/OBDM%20(Mike%20and%20Joe)/"/>
    <hyperlink ref="C131" r:id="rId131" display="https://youtu.be/u_8wmPHHkW4"/>
    <hyperlink ref="F131" r:id="rId2" display="https://files.afu.se/Downloads/Transcripts/OBDM%20(Mike%20and%20Joe)/"/>
    <hyperlink ref="C132" r:id="rId132" display="https://youtu.be/J-a5rS4YwIU"/>
    <hyperlink ref="F132" r:id="rId2" display="https://files.afu.se/Downloads/Transcripts/OBDM%20(Mike%20and%20Joe)/"/>
    <hyperlink ref="C133" r:id="rId133" display="https://youtu.be/J0jFSoGRxSY"/>
    <hyperlink ref="F133" r:id="rId2" display="https://files.afu.se/Downloads/Transcripts/OBDM%20(Mike%20and%20Joe)/"/>
    <hyperlink ref="C134" r:id="rId134" display="https://youtu.be/KLvlMQcWFPs"/>
    <hyperlink ref="F134" r:id="rId2" display="https://files.afu.se/Downloads/Transcripts/OBDM%20(Mike%20and%20Joe)/"/>
    <hyperlink ref="C135" r:id="rId135" display="https://youtu.be/Snr-wWnUeiw"/>
    <hyperlink ref="F135" r:id="rId2" display="https://files.afu.se/Downloads/Transcripts/OBDM%20(Mike%20and%20Joe)/"/>
    <hyperlink ref="C136" r:id="rId136" display="https://youtu.be/fZjl0XEPWoE"/>
    <hyperlink ref="F136" r:id="rId2" display="https://files.afu.se/Downloads/Transcripts/OBDM%20(Mike%20and%20Joe)/"/>
    <hyperlink ref="C137" r:id="rId137" display="https://youtu.be/3jMxqxF9V10"/>
    <hyperlink ref="F137" r:id="rId2" display="https://files.afu.se/Downloads/Transcripts/OBDM%20(Mike%20and%20Joe)/"/>
    <hyperlink ref="C138" r:id="rId138" display="https://youtu.be/JZBW_g_Holk"/>
    <hyperlink ref="F138" r:id="rId2" display="https://files.afu.se/Downloads/Transcripts/OBDM%20(Mike%20and%20Joe)/"/>
    <hyperlink ref="C139" r:id="rId139" display="https://youtu.be/sKokjzN2YVs"/>
    <hyperlink ref="F139" r:id="rId2" display="https://files.afu.se/Downloads/Transcripts/OBDM%20(Mike%20and%20Joe)/"/>
    <hyperlink ref="C140" r:id="rId140" display="https://youtu.be/f0jXJ8i4OEg"/>
    <hyperlink ref="F140" r:id="rId2" display="https://files.afu.se/Downloads/Transcripts/OBDM%20(Mike%20and%20Joe)/"/>
    <hyperlink ref="C141" r:id="rId141" display="https://youtu.be/nP0iCn8pewE"/>
    <hyperlink ref="F141" r:id="rId2" display="https://files.afu.se/Downloads/Transcripts/OBDM%20(Mike%20and%20Joe)/"/>
    <hyperlink ref="C142" r:id="rId142" display="https://youtu.be/LoUyXKKnYAc"/>
    <hyperlink ref="F142" r:id="rId2" display="https://files.afu.se/Downloads/Transcripts/OBDM%20(Mike%20and%20Joe)/"/>
    <hyperlink ref="C143" r:id="rId143" display="https://youtu.be/wxzCDT2hZOg"/>
    <hyperlink ref="F143" r:id="rId2" display="https://files.afu.se/Downloads/Transcripts/OBDM%20(Mike%20and%20Joe)/"/>
    <hyperlink ref="C144" r:id="rId144" display="https://youtu.be/wdRzIkG0DnM"/>
    <hyperlink ref="F144" r:id="rId2" display="https://files.afu.se/Downloads/Transcripts/OBDM%20(Mike%20and%20Joe)/"/>
    <hyperlink ref="C145" r:id="rId145" display="https://youtu.be/qHajl03kl8o"/>
    <hyperlink ref="F145" r:id="rId2" display="https://files.afu.se/Downloads/Transcripts/OBDM%20(Mike%20and%20Joe)/"/>
    <hyperlink ref="C146" r:id="rId146" display="https://youtu.be/LRod0KxGnBo"/>
    <hyperlink ref="F146" r:id="rId2" display="https://files.afu.se/Downloads/Transcripts/OBDM%20(Mike%20and%20Joe)/"/>
    <hyperlink ref="C147" r:id="rId147" display="https://youtu.be/HBae1e_LeiE"/>
    <hyperlink ref="F147" r:id="rId2" display="https://files.afu.se/Downloads/Transcripts/OBDM%20(Mike%20and%20Joe)/"/>
    <hyperlink ref="C148" r:id="rId148" display="https://youtu.be/1GuyKgNgJMU"/>
    <hyperlink ref="F148" r:id="rId2" display="https://files.afu.se/Downloads/Transcripts/OBDM%20(Mike%20and%20Joe)/"/>
    <hyperlink ref="C149" r:id="rId149" display="https://youtu.be/iwlnCHLwwgc"/>
    <hyperlink ref="F149" r:id="rId2" display="https://files.afu.se/Downloads/Transcripts/OBDM%20(Mike%20and%20Joe)/"/>
    <hyperlink ref="C150" r:id="rId150" display="https://youtu.be/pxfW_RIET-g"/>
    <hyperlink ref="F150" r:id="rId2" display="https://files.afu.se/Downloads/Transcripts/OBDM%20(Mike%20and%20Joe)/"/>
    <hyperlink ref="C151" r:id="rId151" display="https://youtu.be/m7P7q1Xop3k"/>
    <hyperlink ref="F151" r:id="rId2" display="https://files.afu.se/Downloads/Transcripts/OBDM%20(Mike%20and%20Joe)/"/>
    <hyperlink ref="C152" r:id="rId152" display="https://youtu.be/IeCoadSQbBU"/>
    <hyperlink ref="F152" r:id="rId2" display="https://files.afu.se/Downloads/Transcripts/OBDM%20(Mike%20and%20Joe)/"/>
    <hyperlink ref="C153" r:id="rId153" display="https://youtu.be/vXKSZz5VQkU"/>
    <hyperlink ref="F153" r:id="rId2" display="https://files.afu.se/Downloads/Transcripts/OBDM%20(Mike%20and%20Joe)/"/>
    <hyperlink ref="C154" r:id="rId154" display="https://youtu.be/NNDU3tl-okk"/>
    <hyperlink ref="F154" r:id="rId2" display="https://files.afu.se/Downloads/Transcripts/OBDM%20(Mike%20and%20Joe)/"/>
    <hyperlink ref="C155" r:id="rId155" display="https://youtu.be/1sbZnguJl8I"/>
    <hyperlink ref="F155" r:id="rId2" display="https://files.afu.se/Downloads/Transcripts/OBDM%20(Mike%20and%20Joe)/"/>
    <hyperlink ref="C156" r:id="rId156" display="https://youtu.be/8nV0B9tEsI8"/>
    <hyperlink ref="F156" r:id="rId2" display="https://files.afu.se/Downloads/Transcripts/OBDM%20(Mike%20and%20Joe)/"/>
    <hyperlink ref="C157" r:id="rId157" display="https://youtu.be/5gkq2loE5aM"/>
    <hyperlink ref="F157" r:id="rId2" display="https://files.afu.se/Downloads/Transcripts/OBDM%20(Mike%20and%20Joe)/"/>
    <hyperlink ref="C158" r:id="rId158" display="https://youtu.be/1QMJNi2uMXE"/>
    <hyperlink ref="F158" r:id="rId2" display="https://files.afu.se/Downloads/Transcripts/OBDM%20(Mike%20and%20Joe)/"/>
    <hyperlink ref="C159" r:id="rId159" display="https://youtu.be/WDXOaztVsCY"/>
    <hyperlink ref="F159" r:id="rId2" display="https://files.afu.se/Downloads/Transcripts/OBDM%20(Mike%20and%20Joe)/"/>
    <hyperlink ref="C160" r:id="rId160" display="https://youtu.be/6o5tENq3PBY"/>
    <hyperlink ref="F160" r:id="rId2" display="https://files.afu.se/Downloads/Transcripts/OBDM%20(Mike%20and%20Joe)/"/>
    <hyperlink ref="C161" r:id="rId161" display="https://youtu.be/NloVzS5oAhA"/>
    <hyperlink ref="F161" r:id="rId2" display="https://files.afu.se/Downloads/Transcripts/OBDM%20(Mike%20and%20Joe)/"/>
    <hyperlink ref="C162" r:id="rId162" display="https://youtu.be/VmFixckA-5I"/>
    <hyperlink ref="F162" r:id="rId2" display="https://files.afu.se/Downloads/Transcripts/OBDM%20(Mike%20and%20Joe)/"/>
    <hyperlink ref="C163" r:id="rId163" display="https://youtu.be/CdERAHzjtRU"/>
    <hyperlink ref="F163" r:id="rId2" display="https://files.afu.se/Downloads/Transcripts/OBDM%20(Mike%20and%20Joe)/"/>
    <hyperlink ref="C164" r:id="rId164" display="https://youtu.be/gX-CC6kudXY"/>
    <hyperlink ref="F164" r:id="rId2" display="https://files.afu.se/Downloads/Transcripts/OBDM%20(Mike%20and%20Joe)/"/>
    <hyperlink ref="C165" r:id="rId165" display="https://youtu.be/UBpTh-vLqVo"/>
    <hyperlink ref="F165" r:id="rId2" display="https://files.afu.se/Downloads/Transcripts/OBDM%20(Mike%20and%20Joe)/"/>
    <hyperlink ref="C166" r:id="rId166" display="https://youtu.be/WUkvAOL9UzI"/>
    <hyperlink ref="F166" r:id="rId2" display="https://files.afu.se/Downloads/Transcripts/OBDM%20(Mike%20and%20Joe)/"/>
    <hyperlink ref="C167" r:id="rId167" display="https://youtu.be/y98krppOdsc"/>
    <hyperlink ref="F167" r:id="rId2" display="https://files.afu.se/Downloads/Transcripts/OBDM%20(Mike%20and%20Joe)/"/>
    <hyperlink ref="C168" r:id="rId168" display="https://youtu.be/0xFF7cxxhPs"/>
    <hyperlink ref="F168" r:id="rId2" display="https://files.afu.se/Downloads/Transcripts/OBDM%20(Mike%20and%20Joe)/"/>
    <hyperlink ref="C169" r:id="rId169" display="https://youtu.be/XUra1nyQeNE"/>
    <hyperlink ref="F169" r:id="rId2" display="https://files.afu.se/Downloads/Transcripts/OBDM%20(Mike%20and%20Joe)/"/>
    <hyperlink ref="C170" r:id="rId170" display="https://youtu.be/2nRahNoaNYo"/>
    <hyperlink ref="F170" r:id="rId2" display="https://files.afu.se/Downloads/Transcripts/OBDM%20(Mike%20and%20Joe)/"/>
    <hyperlink ref="C171" r:id="rId171" display="https://youtu.be/cO8wz7ALI2M"/>
    <hyperlink ref="F171" r:id="rId2" display="https://files.afu.se/Downloads/Transcripts/OBDM%20(Mike%20and%20Joe)/"/>
    <hyperlink ref="C172" r:id="rId172" display="https://youtu.be/Sglz4fANugs"/>
    <hyperlink ref="F172" r:id="rId2" display="https://files.afu.se/Downloads/Transcripts/OBDM%20(Mike%20and%20Joe)/"/>
    <hyperlink ref="C173" r:id="rId173" display="https://youtu.be/-XOmQFJjhok"/>
    <hyperlink ref="F173" r:id="rId2" display="https://files.afu.se/Downloads/Transcripts/OBDM%20(Mike%20and%20Joe)/"/>
    <hyperlink ref="C174" r:id="rId174" display="https://youtu.be/aUktBGdZZ9U"/>
    <hyperlink ref="F174" r:id="rId2" display="https://files.afu.se/Downloads/Transcripts/OBDM%20(Mike%20and%20Joe)/"/>
    <hyperlink ref="C175" r:id="rId175" display="https://youtu.be/XcMuDneoTwM"/>
    <hyperlink ref="F175" r:id="rId2" display="https://files.afu.se/Downloads/Transcripts/OBDM%20(Mike%20and%20Joe)/"/>
    <hyperlink ref="C176" r:id="rId176" display="https://youtu.be/lE040C0wCnY"/>
    <hyperlink ref="F176" r:id="rId2" display="https://files.afu.se/Downloads/Transcripts/OBDM%20(Mike%20and%20Joe)/"/>
    <hyperlink ref="C177" r:id="rId177" display="https://youtu.be/8UrlNKxwM0c"/>
    <hyperlink ref="F177" r:id="rId2" display="https://files.afu.se/Downloads/Transcripts/OBDM%20(Mike%20and%20Joe)/"/>
    <hyperlink ref="C178" r:id="rId178" display="https://youtu.be/usIJ_5UEjqU"/>
    <hyperlink ref="F178" r:id="rId2" display="https://files.afu.se/Downloads/Transcripts/OBDM%20(Mike%20and%20Joe)/"/>
    <hyperlink ref="C179" r:id="rId179" display="https://youtu.be/8z_dy1fHY5A"/>
    <hyperlink ref="F179" r:id="rId2" display="https://files.afu.se/Downloads/Transcripts/OBDM%20(Mike%20and%20Joe)/"/>
    <hyperlink ref="C180" r:id="rId180" display="https://youtu.be/9zUYp6bZ4Lc"/>
    <hyperlink ref="F180" r:id="rId2" display="https://files.afu.se/Downloads/Transcripts/OBDM%20(Mike%20and%20Joe)/"/>
    <hyperlink ref="C181" r:id="rId181" display="https://youtu.be/9SZ4vPWGgsA"/>
    <hyperlink ref="F181" r:id="rId2" display="https://files.afu.se/Downloads/Transcripts/OBDM%20(Mike%20and%20Joe)/"/>
    <hyperlink ref="C182" r:id="rId182" display="https://youtu.be/i4flZQ-3isQ"/>
    <hyperlink ref="F182" r:id="rId2" display="https://files.afu.se/Downloads/Transcripts/OBDM%20(Mike%20and%20Joe)/"/>
    <hyperlink ref="C183" r:id="rId183" display="https://youtu.be/lSdb_fOsi7U"/>
    <hyperlink ref="F183" r:id="rId2" display="https://files.afu.se/Downloads/Transcripts/OBDM%20(Mike%20and%20Joe)/"/>
    <hyperlink ref="C184" r:id="rId184" display="https://youtu.be/0ogn7uWg-5Q"/>
    <hyperlink ref="F184" r:id="rId2" display="https://files.afu.se/Downloads/Transcripts/OBDM%20(Mike%20and%20Joe)/"/>
    <hyperlink ref="C185" r:id="rId185" display="https://youtu.be/vzrQKczcKtU"/>
    <hyperlink ref="F185" r:id="rId2" display="https://files.afu.se/Downloads/Transcripts/OBDM%20(Mike%20and%20Joe)/"/>
    <hyperlink ref="C186" r:id="rId186" display="https://youtu.be/pd7fIhbjeUk"/>
    <hyperlink ref="F186" r:id="rId2" display="https://files.afu.se/Downloads/Transcripts/OBDM%20(Mike%20and%20Joe)/"/>
    <hyperlink ref="C187" r:id="rId187" display="https://youtu.be/nWQpjIHmReY"/>
    <hyperlink ref="F187" r:id="rId2" display="https://files.afu.se/Downloads/Transcripts/OBDM%20(Mike%20and%20Joe)/"/>
    <hyperlink ref="C188" r:id="rId188" display="https://youtu.be/CLO0P7A85kw"/>
    <hyperlink ref="F188" r:id="rId2" display="https://files.afu.se/Downloads/Transcripts/OBDM%20(Mike%20and%20Joe)/"/>
    <hyperlink ref="C189" r:id="rId189" display="https://youtu.be/oLDC4zgrycc"/>
    <hyperlink ref="F189" r:id="rId2" display="https://files.afu.se/Downloads/Transcripts/OBDM%20(Mike%20and%20Joe)/"/>
    <hyperlink ref="C190" r:id="rId190" display="https://youtu.be/ovTQVvHtNLA"/>
    <hyperlink ref="F190" r:id="rId2" display="https://files.afu.se/Downloads/Transcripts/OBDM%20(Mike%20and%20Joe)/"/>
    <hyperlink ref="C191" r:id="rId191" display="https://youtu.be/wnFCKlpF5wk"/>
    <hyperlink ref="F191" r:id="rId2" display="https://files.afu.se/Downloads/Transcripts/OBDM%20(Mike%20and%20Joe)/"/>
    <hyperlink ref="C192" r:id="rId192" display="https://youtu.be/4I5bJZ64JgU"/>
    <hyperlink ref="F192" r:id="rId2" display="https://files.afu.se/Downloads/Transcripts/OBDM%20(Mike%20and%20Joe)/"/>
    <hyperlink ref="C193" r:id="rId193" display="https://youtu.be/cAd6YyeeUCA"/>
    <hyperlink ref="F193" r:id="rId2" display="https://files.afu.se/Downloads/Transcripts/OBDM%20(Mike%20and%20Joe)/"/>
    <hyperlink ref="C194" r:id="rId194" display="https://youtu.be/hBtCLZBthPI"/>
    <hyperlink ref="F194" r:id="rId2" display="https://files.afu.se/Downloads/Transcripts/OBDM%20(Mike%20and%20Joe)/"/>
    <hyperlink ref="C195" r:id="rId195" display="https://youtu.be/mbzA78nPK10"/>
    <hyperlink ref="F195" r:id="rId2" display="https://files.afu.se/Downloads/Transcripts/OBDM%20(Mike%20and%20Joe)/"/>
    <hyperlink ref="C196" r:id="rId196" display="https://youtu.be/iy8cuvhhO_g"/>
    <hyperlink ref="F196" r:id="rId2" display="https://files.afu.se/Downloads/Transcripts/OBDM%20(Mike%20and%20Joe)/"/>
    <hyperlink ref="C197" r:id="rId197" display="https://youtu.be/3fqr1G31x-A"/>
    <hyperlink ref="F197" r:id="rId2" display="https://files.afu.se/Downloads/Transcripts/OBDM%20(Mike%20and%20Joe)/"/>
    <hyperlink ref="C198" r:id="rId198" display="https://youtu.be/DuMig_DYgBc"/>
    <hyperlink ref="F198" r:id="rId2" display="https://files.afu.se/Downloads/Transcripts/OBDM%20(Mike%20and%20Joe)/"/>
    <hyperlink ref="C199" r:id="rId199" display="https://youtu.be/CKVP0XPU0A0"/>
    <hyperlink ref="F199" r:id="rId2" display="https://files.afu.se/Downloads/Transcripts/OBDM%20(Mike%20and%20Joe)/"/>
    <hyperlink ref="C200" r:id="rId200" display="https://youtu.be/d5YXnb4P900"/>
    <hyperlink ref="F200" r:id="rId2" display="https://files.afu.se/Downloads/Transcripts/OBDM%20(Mike%20and%20Joe)/"/>
    <hyperlink ref="C201" r:id="rId201" display="https://youtu.be/onRNPWvbJPg"/>
    <hyperlink ref="F201" r:id="rId2" display="https://files.afu.se/Downloads/Transcripts/OBDM%20(Mike%20and%20Joe)/"/>
    <hyperlink ref="C202" r:id="rId202" display="https://youtu.be/ioeQ3qiqf-Y"/>
    <hyperlink ref="F202" r:id="rId2" display="https://files.afu.se/Downloads/Transcripts/OBDM%20(Mike%20and%20Joe)/"/>
    <hyperlink ref="C203" r:id="rId203" display="https://youtu.be/JWsJZjHPmGc"/>
    <hyperlink ref="F203" r:id="rId2" display="https://files.afu.se/Downloads/Transcripts/OBDM%20(Mike%20and%20Joe)/"/>
    <hyperlink ref="C204" r:id="rId204" display="https://youtu.be/0pcyRUD9cWg"/>
    <hyperlink ref="F204" r:id="rId2" display="https://files.afu.se/Downloads/Transcripts/OBDM%20(Mike%20and%20Joe)/"/>
    <hyperlink ref="C205" r:id="rId205" display="https://youtu.be/sCsP5cv1LHk"/>
    <hyperlink ref="F205" r:id="rId2" display="https://files.afu.se/Downloads/Transcripts/OBDM%20(Mike%20and%20Joe)/"/>
    <hyperlink ref="C206" r:id="rId206" display="https://youtu.be/U5WFWunxb2g"/>
    <hyperlink ref="F206" r:id="rId2" display="https://files.afu.se/Downloads/Transcripts/OBDM%20(Mike%20and%20Joe)/"/>
    <hyperlink ref="C207" r:id="rId207" display="https://youtu.be/H5O4VDapNcg"/>
    <hyperlink ref="F207" r:id="rId2" display="https://files.afu.se/Downloads/Transcripts/OBDM%20(Mike%20and%20Joe)/"/>
    <hyperlink ref="C208" r:id="rId208" display="https://youtu.be/lbq2o5iOzaI"/>
    <hyperlink ref="F208" r:id="rId2" display="https://files.afu.se/Downloads/Transcripts/OBDM%20(Mike%20and%20Joe)/"/>
    <hyperlink ref="C209" r:id="rId209" display="https://youtu.be/zuo_Cw9vK4Y"/>
    <hyperlink ref="F209" r:id="rId2" display="https://files.afu.se/Downloads/Transcripts/OBDM%20(Mike%20and%20Joe)/"/>
    <hyperlink ref="C210" r:id="rId210" display="https://youtu.be/2ogIgw4u7Yo"/>
    <hyperlink ref="F210" r:id="rId2" display="https://files.afu.se/Downloads/Transcripts/OBDM%20(Mike%20and%20Joe)/"/>
    <hyperlink ref="C211" r:id="rId211" display="https://youtu.be/YNgefYx1sb4"/>
    <hyperlink ref="F211" r:id="rId2" display="https://files.afu.se/Downloads/Transcripts/OBDM%20(Mike%20and%20Joe)/"/>
    <hyperlink ref="C212" r:id="rId212" display="https://youtu.be/GZ_8CXZSY1s"/>
    <hyperlink ref="F212" r:id="rId2" display="https://files.afu.se/Downloads/Transcripts/OBDM%20(Mike%20and%20Joe)/"/>
    <hyperlink ref="C213" r:id="rId213" display="https://youtu.be/Zrfxse1Rcac"/>
    <hyperlink ref="F213" r:id="rId2" display="https://files.afu.se/Downloads/Transcripts/OBDM%20(Mike%20and%20Joe)/"/>
    <hyperlink ref="C214" r:id="rId214" display="https://youtu.be/cPozhjmxcn0"/>
    <hyperlink ref="F214" r:id="rId2" display="https://files.afu.se/Downloads/Transcripts/OBDM%20(Mike%20and%20Joe)/"/>
    <hyperlink ref="C215" r:id="rId215" display="https://youtu.be/Lhlt5CZ4QqY"/>
    <hyperlink ref="F215" r:id="rId2" display="https://files.afu.se/Downloads/Transcripts/OBDM%20(Mike%20and%20Joe)/"/>
    <hyperlink ref="C216" r:id="rId216" display="https://youtu.be/tMKLbjcABRM"/>
    <hyperlink ref="F216" r:id="rId2" display="https://files.afu.se/Downloads/Transcripts/OBDM%20(Mike%20and%20Joe)/"/>
    <hyperlink ref="C217" r:id="rId217" display="https://youtu.be/ExwJxV0JE1E"/>
    <hyperlink ref="F217" r:id="rId2" display="https://files.afu.se/Downloads/Transcripts/OBDM%20(Mike%20and%20Joe)/"/>
    <hyperlink ref="C218" r:id="rId218" display="https://youtu.be/IbDKNjlKHUs"/>
    <hyperlink ref="F218" r:id="rId2" display="https://files.afu.se/Downloads/Transcripts/OBDM%20(Mike%20and%20Joe)/"/>
    <hyperlink ref="C219" r:id="rId219" display="https://youtu.be/k_dzSGvGXC8"/>
    <hyperlink ref="F219" r:id="rId2" display="https://files.afu.se/Downloads/Transcripts/OBDM%20(Mike%20and%20Joe)/"/>
    <hyperlink ref="C220" r:id="rId220" display="https://youtu.be/lf4-TD-E01M"/>
    <hyperlink ref="F220" r:id="rId2" display="https://files.afu.se/Downloads/Transcripts/OBDM%20(Mike%20and%20Joe)/"/>
    <hyperlink ref="C221" r:id="rId221" display="https://youtu.be/Pj04dl_hpoo"/>
    <hyperlink ref="F221" r:id="rId2" display="https://files.afu.se/Downloads/Transcripts/OBDM%20(Mike%20and%20Joe)/"/>
    <hyperlink ref="C222" r:id="rId222" display="https://youtu.be/FTE-R4Edgkg"/>
    <hyperlink ref="F222" r:id="rId2" display="https://files.afu.se/Downloads/Transcripts/OBDM%20(Mike%20and%20Joe)/"/>
    <hyperlink ref="C223" r:id="rId223" display="https://youtu.be/hpPZrteFAhY"/>
    <hyperlink ref="F223" r:id="rId2" display="https://files.afu.se/Downloads/Transcripts/OBDM%20(Mike%20and%20Joe)/"/>
    <hyperlink ref="C224" r:id="rId224" display="https://youtu.be/qlEjMP6SFtE"/>
    <hyperlink ref="F224" r:id="rId2" display="https://files.afu.se/Downloads/Transcripts/OBDM%20(Mike%20and%20Joe)/"/>
    <hyperlink ref="C225" r:id="rId225" display="https://youtu.be/TXeIWSYC7XM"/>
    <hyperlink ref="F225" r:id="rId2" display="https://files.afu.se/Downloads/Transcripts/OBDM%20(Mike%20and%20Joe)/"/>
    <hyperlink ref="C226" r:id="rId226" display="https://youtu.be/8XcD_UgbJkM"/>
    <hyperlink ref="F226" r:id="rId2" display="https://files.afu.se/Downloads/Transcripts/OBDM%20(Mike%20and%20Joe)/"/>
    <hyperlink ref="C227" r:id="rId227" display="https://youtu.be/B4UIlsajl00"/>
    <hyperlink ref="F227" r:id="rId2" display="https://files.afu.se/Downloads/Transcripts/OBDM%20(Mike%20and%20Joe)/"/>
    <hyperlink ref="C228" r:id="rId228" display="https://youtu.be/DsD9ZCONm9E"/>
    <hyperlink ref="F228" r:id="rId2" display="https://files.afu.se/Downloads/Transcripts/OBDM%20(Mike%20and%20Joe)/"/>
    <hyperlink ref="C229" r:id="rId229" display="https://youtu.be/SC5M1zumVXU"/>
    <hyperlink ref="F229" r:id="rId2" display="https://files.afu.se/Downloads/Transcripts/OBDM%20(Mike%20and%20Joe)/"/>
    <hyperlink ref="C230" r:id="rId230" display="https://youtu.be/N6gW71ilvfM"/>
    <hyperlink ref="F230" r:id="rId2" display="https://files.afu.se/Downloads/Transcripts/OBDM%20(Mike%20and%20Joe)/"/>
    <hyperlink ref="C231" r:id="rId231" display="https://youtu.be/TgtT3KMp3tA"/>
    <hyperlink ref="F231" r:id="rId2" display="https://files.afu.se/Downloads/Transcripts/OBDM%20(Mike%20and%20Joe)/"/>
    <hyperlink ref="C232" r:id="rId232" display="https://youtu.be/2qhV1I7sb8w"/>
    <hyperlink ref="F232" r:id="rId2" display="https://files.afu.se/Downloads/Transcripts/OBDM%20(Mike%20and%20Joe)/"/>
    <hyperlink ref="C233" r:id="rId233" display="https://youtu.be/PbaIa_wMHtg"/>
    <hyperlink ref="F233" r:id="rId2" display="https://files.afu.se/Downloads/Transcripts/OBDM%20(Mike%20and%20Joe)/"/>
    <hyperlink ref="C234" r:id="rId234" display="https://youtu.be/aw_NuqVsyBQ"/>
    <hyperlink ref="F234" r:id="rId2" display="https://files.afu.se/Downloads/Transcripts/OBDM%20(Mike%20and%20Joe)/"/>
    <hyperlink ref="C235" r:id="rId235" display="https://youtu.be/lScLLvLtvcE"/>
    <hyperlink ref="F235" r:id="rId2" display="https://files.afu.se/Downloads/Transcripts/OBDM%20(Mike%20and%20Joe)/"/>
    <hyperlink ref="C236" r:id="rId236" display="https://youtu.be/0JaPFfUSayQ"/>
    <hyperlink ref="F236" r:id="rId2" display="https://files.afu.se/Downloads/Transcripts/OBDM%20(Mike%20and%20Joe)/"/>
    <hyperlink ref="C237" r:id="rId237" display="https://youtu.be/ggCWAIp3vXk"/>
    <hyperlink ref="F237" r:id="rId2" display="https://files.afu.se/Downloads/Transcripts/OBDM%20(Mike%20and%20Joe)/"/>
    <hyperlink ref="C238" r:id="rId238" display="https://youtu.be/1nBPVwkUlIQ"/>
    <hyperlink ref="F238" r:id="rId2" display="https://files.afu.se/Downloads/Transcripts/OBDM%20(Mike%20and%20Joe)/"/>
    <hyperlink ref="C239" r:id="rId239" display="https://youtu.be/iISizFdskaw"/>
    <hyperlink ref="F239" r:id="rId2" display="https://files.afu.se/Downloads/Transcripts/OBDM%20(Mike%20and%20Joe)/"/>
    <hyperlink ref="C240" r:id="rId240" display="https://youtu.be/5PGP0XxbZCg"/>
    <hyperlink ref="F240" r:id="rId2" display="https://files.afu.se/Downloads/Transcripts/OBDM%20(Mike%20and%20Joe)/"/>
    <hyperlink ref="C241" r:id="rId241" display="https://youtu.be/UO8SfJv7wdw"/>
    <hyperlink ref="F241" r:id="rId2" display="https://files.afu.se/Downloads/Transcripts/OBDM%20(Mike%20and%20Joe)/"/>
    <hyperlink ref="C242" r:id="rId242" display="https://youtu.be/fUXwBarn9sg"/>
    <hyperlink ref="F242" r:id="rId2" display="https://files.afu.se/Downloads/Transcripts/OBDM%20(Mike%20and%20Joe)/"/>
    <hyperlink ref="C243" r:id="rId243" display="https://youtu.be/EbvnqN_Wvhk"/>
    <hyperlink ref="F243" r:id="rId2" display="https://files.afu.se/Downloads/Transcripts/OBDM%20(Mike%20and%20Joe)/"/>
    <hyperlink ref="C244" r:id="rId244" display="https://youtu.be/IQPma5jUGhk"/>
    <hyperlink ref="F244" r:id="rId2" display="https://files.afu.se/Downloads/Transcripts/OBDM%20(Mike%20and%20Joe)/"/>
    <hyperlink ref="C245" r:id="rId245" display="https://youtu.be/bxFIjK-54kc"/>
    <hyperlink ref="F245" r:id="rId2" display="https://files.afu.se/Downloads/Transcripts/OBDM%20(Mike%20and%20Joe)/"/>
    <hyperlink ref="C246" r:id="rId246" display="https://youtu.be/Ji_F47_0c_s"/>
    <hyperlink ref="F246" r:id="rId2" display="https://files.afu.se/Downloads/Transcripts/OBDM%20(Mike%20and%20Joe)/"/>
    <hyperlink ref="C247" r:id="rId247" display="https://youtu.be/LixiG-6FaB8"/>
    <hyperlink ref="F247" r:id="rId2" display="https://files.afu.se/Downloads/Transcripts/OBDM%20(Mike%20and%20Joe)/"/>
    <hyperlink ref="C248" r:id="rId248" display="https://youtu.be/pjPBE3IO11w"/>
    <hyperlink ref="F248" r:id="rId2" display="https://files.afu.se/Downloads/Transcripts/OBDM%20(Mike%20and%20Joe)/"/>
    <hyperlink ref="C249" r:id="rId249" display="https://youtu.be/Db7aZRxEOoM"/>
    <hyperlink ref="F249" r:id="rId2" display="https://files.afu.se/Downloads/Transcripts/OBDM%20(Mike%20and%20Joe)/"/>
    <hyperlink ref="C250" r:id="rId250" display="https://youtu.be/5Ky4jEQlo7s"/>
    <hyperlink ref="F250" r:id="rId2" display="https://files.afu.se/Downloads/Transcripts/OBDM%20(Mike%20and%20Joe)/"/>
    <hyperlink ref="C251" r:id="rId251" display="https://youtu.be/aZ96pTnwd8E"/>
    <hyperlink ref="F251" r:id="rId2" display="https://files.afu.se/Downloads/Transcripts/OBDM%20(Mike%20and%20Joe)/"/>
    <hyperlink ref="C252" r:id="rId252" display="https://youtu.be/dBlAJ-1qWMk"/>
    <hyperlink ref="F252" r:id="rId2" display="https://files.afu.se/Downloads/Transcripts/OBDM%20(Mike%20and%20Joe)/"/>
    <hyperlink ref="C253" r:id="rId253" display="https://youtu.be/vEurvx6lShw"/>
    <hyperlink ref="F253" r:id="rId2" display="https://files.afu.se/Downloads/Transcripts/OBDM%20(Mike%20and%20Joe)/"/>
    <hyperlink ref="C254" r:id="rId254" display="https://youtu.be/mwMeqxZacmQ"/>
    <hyperlink ref="F254" r:id="rId2" display="https://files.afu.se/Downloads/Transcripts/OBDM%20(Mike%20and%20Joe)/"/>
    <hyperlink ref="C255" r:id="rId255" display="https://youtu.be/noTt_ipjzOM"/>
    <hyperlink ref="F255" r:id="rId2" display="https://files.afu.se/Downloads/Transcripts/OBDM%20(Mike%20and%20Joe)/"/>
    <hyperlink ref="C256" r:id="rId256" display="https://youtu.be/KpGazh_k_Ns"/>
    <hyperlink ref="F256" r:id="rId2" display="https://files.afu.se/Downloads/Transcripts/OBDM%20(Mike%20and%20Joe)/"/>
    <hyperlink ref="C257" r:id="rId257" display="https://youtu.be/lMGgqP6Mkao"/>
    <hyperlink ref="F257" r:id="rId2" display="https://files.afu.se/Downloads/Transcripts/OBDM%20(Mike%20and%20Joe)/"/>
    <hyperlink ref="C258" r:id="rId258" display="https://youtu.be/zRSClPwtgro"/>
    <hyperlink ref="F258" r:id="rId2" display="https://files.afu.se/Downloads/Transcripts/OBDM%20(Mike%20and%20Joe)/"/>
    <hyperlink ref="C259" r:id="rId259" display="https://youtu.be/2nofUL-Sbn8"/>
    <hyperlink ref="F259" r:id="rId2" display="https://files.afu.se/Downloads/Transcripts/OBDM%20(Mike%20and%20Joe)/"/>
    <hyperlink ref="C260" r:id="rId260" display="https://youtu.be/TKmfXU9CAW0"/>
    <hyperlink ref="F260" r:id="rId2" display="https://files.afu.se/Downloads/Transcripts/OBDM%20(Mike%20and%20Joe)/"/>
    <hyperlink ref="C261" r:id="rId261" display="https://youtu.be/fSREuNq65LA"/>
    <hyperlink ref="F261" r:id="rId2" display="https://files.afu.se/Downloads/Transcripts/OBDM%20(Mike%20and%20Joe)/"/>
    <hyperlink ref="C262" r:id="rId262" display="https://youtu.be/MPEOEHTif54"/>
    <hyperlink ref="F262" r:id="rId2" display="https://files.afu.se/Downloads/Transcripts/OBDM%20(Mike%20and%20Joe)/"/>
    <hyperlink ref="C263" r:id="rId263" display="https://youtu.be/x9-EcUOpN50"/>
    <hyperlink ref="F263" r:id="rId2" display="https://files.afu.se/Downloads/Transcripts/OBDM%20(Mike%20and%20Joe)/"/>
    <hyperlink ref="C264" r:id="rId264" display="https://youtu.be/NtxoFb_q3uk"/>
    <hyperlink ref="F264" r:id="rId2" display="https://files.afu.se/Downloads/Transcripts/OBDM%20(Mike%20and%20Joe)/"/>
    <hyperlink ref="C265" r:id="rId265" display="https://youtu.be/f-K7KcJe8RE"/>
    <hyperlink ref="F265" r:id="rId2" display="https://files.afu.se/Downloads/Transcripts/OBDM%20(Mike%20and%20Joe)/"/>
    <hyperlink ref="C266" r:id="rId266" display="https://youtu.be/fhm-PYYeWxo"/>
    <hyperlink ref="F266" r:id="rId2" display="https://files.afu.se/Downloads/Transcripts/OBDM%20(Mike%20and%20Joe)/"/>
    <hyperlink ref="C267" r:id="rId267" display="https://youtu.be/6ISGCiidLoM"/>
    <hyperlink ref="F267" r:id="rId2" display="https://files.afu.se/Downloads/Transcripts/OBDM%20(Mike%20and%20Joe)/"/>
    <hyperlink ref="C268" r:id="rId268" display="https://youtu.be/gJfLIZJjFH8"/>
    <hyperlink ref="F268" r:id="rId2" display="https://files.afu.se/Downloads/Transcripts/OBDM%20(Mike%20and%20Joe)/"/>
    <hyperlink ref="C269" r:id="rId269" display="https://youtu.be/mxDjQuiW1Es"/>
    <hyperlink ref="F269" r:id="rId2" display="https://files.afu.se/Downloads/Transcripts/OBDM%20(Mike%20and%20Joe)/"/>
    <hyperlink ref="C270" r:id="rId270" display="https://youtu.be/Wi5GCLcKEas"/>
    <hyperlink ref="F270" r:id="rId2" display="https://files.afu.se/Downloads/Transcripts/OBDM%20(Mike%20and%20Joe)/"/>
    <hyperlink ref="C271" r:id="rId271" display="https://youtu.be/GAFfr7zDZzo"/>
    <hyperlink ref="F271" r:id="rId2" display="https://files.afu.se/Downloads/Transcripts/OBDM%20(Mike%20and%20Joe)/"/>
    <hyperlink ref="C272" r:id="rId272" display="https://youtu.be/Ac06EjuoWK0"/>
    <hyperlink ref="F272" r:id="rId2" display="https://files.afu.se/Downloads/Transcripts/OBDM%20(Mike%20and%20Joe)/"/>
    <hyperlink ref="C273" r:id="rId273" display="https://youtu.be/3R6YkfYLvFA"/>
    <hyperlink ref="F273" r:id="rId2" display="https://files.afu.se/Downloads/Transcripts/OBDM%20(Mike%20and%20Joe)/"/>
    <hyperlink ref="C274" r:id="rId274" display="https://youtu.be/XVYWB_PpA_c"/>
    <hyperlink ref="F274" r:id="rId2" display="https://files.afu.se/Downloads/Transcripts/OBDM%20(Mike%20and%20Joe)/"/>
    <hyperlink ref="C275" r:id="rId275" display="https://youtu.be/R82upCmre8Y"/>
    <hyperlink ref="F275" r:id="rId2" display="https://files.afu.se/Downloads/Transcripts/OBDM%20(Mike%20and%20Joe)/"/>
    <hyperlink ref="C276" r:id="rId276" display="https://youtu.be/s8zLJccQLNQ"/>
    <hyperlink ref="F276" r:id="rId2" display="https://files.afu.se/Downloads/Transcripts/OBDM%20(Mike%20and%20Joe)/"/>
    <hyperlink ref="C277" r:id="rId277" display="https://youtu.be/SaxQhzYBJ_0"/>
    <hyperlink ref="F277" r:id="rId2" display="https://files.afu.se/Downloads/Transcripts/OBDM%20(Mike%20and%20Joe)/"/>
    <hyperlink ref="C278" r:id="rId278" display="https://youtu.be/5f3U_pNhiek"/>
    <hyperlink ref="F278" r:id="rId2" display="https://files.afu.se/Downloads/Transcripts/OBDM%20(Mike%20and%20Joe)/"/>
    <hyperlink ref="C279" r:id="rId279" display="https://youtu.be/5VaWdeyqd-A"/>
    <hyperlink ref="F279" r:id="rId2" display="https://files.afu.se/Downloads/Transcripts/OBDM%20(Mike%20and%20Joe)/"/>
    <hyperlink ref="C280" r:id="rId280" display="https://youtu.be/r3J-EX1jZX8"/>
    <hyperlink ref="F280" r:id="rId2" display="https://files.afu.se/Downloads/Transcripts/OBDM%20(Mike%20and%20Joe)/"/>
    <hyperlink ref="C281" r:id="rId281" display="https://youtu.be/Z4vUtc4Rsrk"/>
    <hyperlink ref="F281" r:id="rId2" display="https://files.afu.se/Downloads/Transcripts/OBDM%20(Mike%20and%20Joe)/"/>
    <hyperlink ref="C282" r:id="rId282" display="https://youtu.be/fMZHngCUawo"/>
    <hyperlink ref="F282" r:id="rId2" display="https://files.afu.se/Downloads/Transcripts/OBDM%20(Mike%20and%20Joe)/"/>
    <hyperlink ref="C283" r:id="rId283" display="https://youtu.be/kDp8DeDINis"/>
    <hyperlink ref="F283" r:id="rId2" display="https://files.afu.se/Downloads/Transcripts/OBDM%20(Mike%20and%20Joe)/"/>
    <hyperlink ref="C284" r:id="rId284" display="https://youtu.be/aJ6PJrCWtoI"/>
    <hyperlink ref="F284" r:id="rId2" display="https://files.afu.se/Downloads/Transcripts/OBDM%20(Mike%20and%20Joe)/"/>
    <hyperlink ref="C285" r:id="rId285" display="https://youtu.be/SzCr9LNtbjQ"/>
    <hyperlink ref="F285" r:id="rId2" display="https://files.afu.se/Downloads/Transcripts/OBDM%20(Mike%20and%20Joe)/"/>
    <hyperlink ref="C286" r:id="rId286" display="https://youtu.be/hfsOy9akBDw"/>
    <hyperlink ref="F286" r:id="rId2" display="https://files.afu.se/Downloads/Transcripts/OBDM%20(Mike%20and%20Joe)/"/>
    <hyperlink ref="C287" r:id="rId287" display="https://youtu.be/hhU1-6WdIHY"/>
    <hyperlink ref="F287" r:id="rId2" display="https://files.afu.se/Downloads/Transcripts/OBDM%20(Mike%20and%20Joe)/"/>
    <hyperlink ref="C288" r:id="rId288" display="https://youtu.be/cbY93_UtJSM"/>
    <hyperlink ref="F288" r:id="rId2" display="https://files.afu.se/Downloads/Transcripts/OBDM%20(Mike%20and%20Joe)/"/>
    <hyperlink ref="C289" r:id="rId289" display="https://youtu.be/3aeXbghqwtg"/>
    <hyperlink ref="F289" r:id="rId2" display="https://files.afu.se/Downloads/Transcripts/OBDM%20(Mike%20and%20Joe)/"/>
    <hyperlink ref="C290" r:id="rId290" display="https://youtu.be/46EeMMJhGFU"/>
    <hyperlink ref="F290" r:id="rId2" display="https://files.afu.se/Downloads/Transcripts/OBDM%20(Mike%20and%20Joe)/"/>
    <hyperlink ref="C291" r:id="rId291" display="https://youtu.be/ifXkzlmvFbE"/>
    <hyperlink ref="F291" r:id="rId2" display="https://files.afu.se/Downloads/Transcripts/OBDM%20(Mike%20and%20Joe)/"/>
    <hyperlink ref="C292" r:id="rId292" display="https://youtu.be/2jn6Ok6EwrM"/>
    <hyperlink ref="F292" r:id="rId2" display="https://files.afu.se/Downloads/Transcripts/OBDM%20(Mike%20and%20Joe)/"/>
    <hyperlink ref="C293" r:id="rId293" display="https://youtu.be/1huS9MNlNBY"/>
    <hyperlink ref="F293" r:id="rId2" display="https://files.afu.se/Downloads/Transcripts/OBDM%20(Mike%20and%20Joe)/"/>
    <hyperlink ref="C294" r:id="rId294" display="https://youtu.be/DtSvcYd-Jjs"/>
    <hyperlink ref="F294" r:id="rId2" display="https://files.afu.se/Downloads/Transcripts/OBDM%20(Mike%20and%20Joe)/"/>
    <hyperlink ref="C295" r:id="rId295" display="https://youtu.be/qlqfg3CeEvc"/>
    <hyperlink ref="F295" r:id="rId2" display="https://files.afu.se/Downloads/Transcripts/OBDM%20(Mike%20and%20Joe)/"/>
    <hyperlink ref="C296" r:id="rId296" display="https://youtu.be/k6qSv_DY0jA"/>
    <hyperlink ref="F296" r:id="rId2" display="https://files.afu.se/Downloads/Transcripts/OBDM%20(Mike%20and%20Joe)/"/>
    <hyperlink ref="C297" r:id="rId297" display="https://youtu.be/B7QmV0PetjA"/>
    <hyperlink ref="F297" r:id="rId2" display="https://files.afu.se/Downloads/Transcripts/OBDM%20(Mike%20and%20Joe)/"/>
    <hyperlink ref="C298" r:id="rId298" display="https://youtu.be/lkzwoqZ14Ys"/>
    <hyperlink ref="F298" r:id="rId2" display="https://files.afu.se/Downloads/Transcripts/OBDM%20(Mike%20and%20Joe)/"/>
    <hyperlink ref="C299" r:id="rId299" display="https://youtu.be/exrE134gG-c"/>
    <hyperlink ref="F299" r:id="rId2" display="https://files.afu.se/Downloads/Transcripts/OBDM%20(Mike%20and%20Joe)/"/>
    <hyperlink ref="C300" r:id="rId300" display="https://youtu.be/DYPltFXaja8"/>
    <hyperlink ref="F300" r:id="rId2" display="https://files.afu.se/Downloads/Transcripts/OBDM%20(Mike%20and%20Joe)/"/>
    <hyperlink ref="C301" r:id="rId301" display="https://youtu.be/XA1pZdkhQt0"/>
    <hyperlink ref="F301" r:id="rId2" display="https://files.afu.se/Downloads/Transcripts/OBDM%20(Mike%20and%20Joe)/"/>
    <hyperlink ref="C302" r:id="rId302" display="https://youtu.be/NjJVp0YvQxo"/>
    <hyperlink ref="F302" r:id="rId2" display="https://files.afu.se/Downloads/Transcripts/OBDM%20(Mike%20and%20Joe)/"/>
    <hyperlink ref="C303" r:id="rId303" display="https://youtu.be/ZUnIjhi0EdI"/>
    <hyperlink ref="F303" r:id="rId2" display="https://files.afu.se/Downloads/Transcripts/OBDM%20(Mike%20and%20Joe)/"/>
    <hyperlink ref="C304" r:id="rId304" display="https://youtu.be/7u8zzh-iMFw"/>
    <hyperlink ref="F304" r:id="rId2" display="https://files.afu.se/Downloads/Transcripts/OBDM%20(Mike%20and%20Joe)/"/>
    <hyperlink ref="C305" r:id="rId305" display="https://youtu.be/wsnOjQymoLU"/>
    <hyperlink ref="F305" r:id="rId2" display="https://files.afu.se/Downloads/Transcripts/OBDM%20(Mike%20and%20Joe)/"/>
    <hyperlink ref="C306" r:id="rId306" display="https://youtu.be/CZCCgu9a3XM"/>
    <hyperlink ref="F306" r:id="rId2" display="https://files.afu.se/Downloads/Transcripts/OBDM%20(Mike%20and%20Joe)/"/>
    <hyperlink ref="C307" r:id="rId307" display="https://youtu.be/Ntsa8ZiutyQ"/>
    <hyperlink ref="F307" r:id="rId2" display="https://files.afu.se/Downloads/Transcripts/OBDM%20(Mike%20and%20Joe)/"/>
    <hyperlink ref="C308" r:id="rId308" display="https://youtu.be/D6xnrY9qwdM"/>
    <hyperlink ref="F308" r:id="rId2" display="https://files.afu.se/Downloads/Transcripts/OBDM%20(Mike%20and%20Joe)/"/>
    <hyperlink ref="C309" r:id="rId309" display="https://youtu.be/JkeCxURKDAE"/>
    <hyperlink ref="F309" r:id="rId2" display="https://files.afu.se/Downloads/Transcripts/OBDM%20(Mike%20and%20Joe)/"/>
    <hyperlink ref="C310" r:id="rId310" display="https://youtu.be/w38Xy5WbG70"/>
    <hyperlink ref="F310" r:id="rId2" display="https://files.afu.se/Downloads/Transcripts/OBDM%20(Mike%20and%20Joe)/"/>
    <hyperlink ref="C311" r:id="rId311" display="https://youtu.be/QqQWO8arkSc"/>
    <hyperlink ref="F311" r:id="rId2" display="https://files.afu.se/Downloads/Transcripts/OBDM%20(Mike%20and%20Joe)/"/>
    <hyperlink ref="C312" r:id="rId312" display="https://youtu.be/6WsIaLg_aYw"/>
    <hyperlink ref="F312" r:id="rId2" display="https://files.afu.se/Downloads/Transcripts/OBDM%20(Mike%20and%20Joe)/"/>
    <hyperlink ref="C313" r:id="rId313" display="https://youtu.be/mk8KluskUMw"/>
    <hyperlink ref="F313" r:id="rId2" display="https://files.afu.se/Downloads/Transcripts/OBDM%20(Mike%20and%20Joe)/"/>
    <hyperlink ref="C314" r:id="rId314" display="https://youtu.be/0FBSH5GJCdU"/>
    <hyperlink ref="F314" r:id="rId2" display="https://files.afu.se/Downloads/Transcripts/OBDM%20(Mike%20and%20Joe)/"/>
    <hyperlink ref="C315" r:id="rId315" display="https://youtu.be/h1EI57dYDN8"/>
    <hyperlink ref="F315" r:id="rId2" display="https://files.afu.se/Downloads/Transcripts/OBDM%20(Mike%20and%20Joe)/"/>
    <hyperlink ref="C316" r:id="rId316" display="https://youtu.be/2eZ1Lg3Sq6U"/>
    <hyperlink ref="F316" r:id="rId2" display="https://files.afu.se/Downloads/Transcripts/OBDM%20(Mike%20and%20Joe)/"/>
    <hyperlink ref="C317" r:id="rId317" display="https://youtu.be/IFvYzx1sTKU"/>
    <hyperlink ref="F317" r:id="rId2" display="https://files.afu.se/Downloads/Transcripts/OBDM%20(Mike%20and%20Joe)/"/>
    <hyperlink ref="C318" r:id="rId318" display="https://youtu.be/IkYzzo5_CKM"/>
    <hyperlink ref="F318" r:id="rId2" display="https://files.afu.se/Downloads/Transcripts/OBDM%20(Mike%20and%20Joe)/"/>
    <hyperlink ref="C319" r:id="rId319" display="https://youtu.be/5Yr6kke1F4c"/>
    <hyperlink ref="F319" r:id="rId2" display="https://files.afu.se/Downloads/Transcripts/OBDM%20(Mike%20and%20Joe)/"/>
    <hyperlink ref="C320" r:id="rId320" display="https://youtu.be/4pb4-1iu5Vk"/>
    <hyperlink ref="F320" r:id="rId2" display="https://files.afu.se/Downloads/Transcripts/OBDM%20(Mike%20and%20Joe)/"/>
    <hyperlink ref="C321" r:id="rId321" display="https://youtu.be/TMsij86r9is"/>
    <hyperlink ref="F321" r:id="rId2" display="https://files.afu.se/Downloads/Transcripts/OBDM%20(Mike%20and%20Joe)/"/>
    <hyperlink ref="C322" r:id="rId322" display="https://youtu.be/0x9dpJTWAMw"/>
    <hyperlink ref="F322" r:id="rId2" display="https://files.afu.se/Downloads/Transcripts/OBDM%20(Mike%20and%20Joe)/"/>
    <hyperlink ref="C323" r:id="rId323" display="https://youtu.be/LOgialVCWdo"/>
    <hyperlink ref="F323" r:id="rId2" display="https://files.afu.se/Downloads/Transcripts/OBDM%20(Mike%20and%20Joe)/"/>
    <hyperlink ref="C324" r:id="rId324" display="https://youtu.be/4EqYdcsQk04"/>
    <hyperlink ref="F324" r:id="rId2" display="https://files.afu.se/Downloads/Transcripts/OBDM%20(Mike%20and%20Joe)/"/>
    <hyperlink ref="C325" r:id="rId325" display="https://youtu.be/6IigV1pxKyM"/>
    <hyperlink ref="F325" r:id="rId2" display="https://files.afu.se/Downloads/Transcripts/OBDM%20(Mike%20and%20Joe)/"/>
    <hyperlink ref="C326" r:id="rId326" display="https://youtu.be/EI318x0fFXk"/>
    <hyperlink ref="F326" r:id="rId2" display="https://files.afu.se/Downloads/Transcripts/OBDM%20(Mike%20and%20Joe)/"/>
    <hyperlink ref="C327" r:id="rId327" display="https://youtu.be/cihs5nQfa58"/>
    <hyperlink ref="F327" r:id="rId2" display="https://files.afu.se/Downloads/Transcripts/OBDM%20(Mike%20and%20Joe)/"/>
    <hyperlink ref="C328" r:id="rId328" display="https://youtu.be/fJufshLI9pw"/>
    <hyperlink ref="F328" r:id="rId2" display="https://files.afu.se/Downloads/Transcripts/OBDM%20(Mike%20and%20Joe)/"/>
    <hyperlink ref="C329" r:id="rId329" display="https://youtu.be/WVs3vz4KfkI"/>
    <hyperlink ref="F329" r:id="rId2" display="https://files.afu.se/Downloads/Transcripts/OBDM%20(Mike%20and%20Joe)/"/>
    <hyperlink ref="C330" r:id="rId330" display="https://youtu.be/rOVZ2a2O_NI"/>
    <hyperlink ref="F330" r:id="rId2" display="https://files.afu.se/Downloads/Transcripts/OBDM%20(Mike%20and%20Joe)/"/>
    <hyperlink ref="C331" r:id="rId331" display="https://youtu.be/qnftLGYjnyY"/>
    <hyperlink ref="F331" r:id="rId2" display="https://files.afu.se/Downloads/Transcripts/OBDM%20(Mike%20and%20Joe)/"/>
    <hyperlink ref="C332" r:id="rId332" display="https://youtu.be/OAgSP1qbcas"/>
    <hyperlink ref="F332" r:id="rId2" display="https://files.afu.se/Downloads/Transcripts/OBDM%20(Mike%20and%20Joe)/"/>
    <hyperlink ref="C333" r:id="rId333" display="https://youtu.be/bbvcOL-z6h8"/>
    <hyperlink ref="F333" r:id="rId2" display="https://files.afu.se/Downloads/Transcripts/OBDM%20(Mike%20and%20Joe)/"/>
    <hyperlink ref="C334" r:id="rId334" display="https://youtu.be/ree3ThWCqxI"/>
    <hyperlink ref="F334" r:id="rId2" display="https://files.afu.se/Downloads/Transcripts/OBDM%20(Mike%20and%20Joe)/"/>
    <hyperlink ref="C335" r:id="rId335" display="https://youtu.be/htmvwpstZLE"/>
    <hyperlink ref="F335" r:id="rId2" display="https://files.afu.se/Downloads/Transcripts/OBDM%20(Mike%20and%20Joe)/"/>
    <hyperlink ref="C336" r:id="rId336" display="https://youtu.be/eG1GCt7qmF8"/>
    <hyperlink ref="F336" r:id="rId2" display="https://files.afu.se/Downloads/Transcripts/OBDM%20(Mike%20and%20Joe)/"/>
    <hyperlink ref="C337" r:id="rId337" display="https://youtu.be/Ymcsh7rQojE"/>
    <hyperlink ref="F337" r:id="rId2" display="https://files.afu.se/Downloads/Transcripts/OBDM%20(Mike%20and%20Joe)/"/>
    <hyperlink ref="C338" r:id="rId338" display="https://youtu.be/K7XAbN9Jrr0"/>
    <hyperlink ref="F338" r:id="rId2" display="https://files.afu.se/Downloads/Transcripts/OBDM%20(Mike%20and%20Joe)/"/>
    <hyperlink ref="C339" r:id="rId339" display="https://youtu.be/MDY8Xm3Eq2Y"/>
    <hyperlink ref="F339" r:id="rId2" display="https://files.afu.se/Downloads/Transcripts/OBDM%20(Mike%20and%20Joe)/"/>
    <hyperlink ref="C340" r:id="rId340" display="https://youtu.be/r_gAtzhmMg0"/>
    <hyperlink ref="F340" r:id="rId2" display="https://files.afu.se/Downloads/Transcripts/OBDM%20(Mike%20and%20Joe)/"/>
    <hyperlink ref="C341" r:id="rId341" display="https://youtu.be/JUPPtD1OwiM"/>
    <hyperlink ref="F341" r:id="rId2" display="https://files.afu.se/Downloads/Transcripts/OBDM%20(Mike%20and%20Joe)/"/>
    <hyperlink ref="C342" r:id="rId342" display="https://youtu.be/CoQP-hYyjg8"/>
    <hyperlink ref="F342" r:id="rId2" display="https://files.afu.se/Downloads/Transcripts/OBDM%20(Mike%20and%20Joe)/"/>
    <hyperlink ref="C343" r:id="rId343" display="https://youtu.be/he5OJDBJlWQ"/>
    <hyperlink ref="F343" r:id="rId2" display="https://files.afu.se/Downloads/Transcripts/OBDM%20(Mike%20and%20Joe)/"/>
    <hyperlink ref="C344" r:id="rId344" display="https://youtu.be/lbMj2tQSB4s"/>
    <hyperlink ref="F344" r:id="rId2" display="https://files.afu.se/Downloads/Transcripts/OBDM%20(Mike%20and%20Joe)/"/>
    <hyperlink ref="C345" r:id="rId345" display="https://youtu.be/LanV3MZj3qw"/>
    <hyperlink ref="F345" r:id="rId2" display="https://files.afu.se/Downloads/Transcripts/OBDM%20(Mike%20and%20Joe)/"/>
    <hyperlink ref="C346" r:id="rId346" display="https://youtu.be/psW7m8YvA7g"/>
    <hyperlink ref="F346" r:id="rId2" display="https://files.afu.se/Downloads/Transcripts/OBDM%20(Mike%20and%20Joe)/"/>
    <hyperlink ref="C347" r:id="rId347" display="https://youtu.be/kGpJCAYZUcI"/>
    <hyperlink ref="F347" r:id="rId2" display="https://files.afu.se/Downloads/Transcripts/OBDM%20(Mike%20and%20Joe)/"/>
    <hyperlink ref="C348" r:id="rId348" display="https://youtu.be/OGRf5z2emIU"/>
    <hyperlink ref="F348" r:id="rId2" display="https://files.afu.se/Downloads/Transcripts/OBDM%20(Mike%20and%20Joe)/"/>
    <hyperlink ref="C349" r:id="rId349" display="https://youtu.be/PDaOsp9tSZE"/>
    <hyperlink ref="F349" r:id="rId2" display="https://files.afu.se/Downloads/Transcripts/OBDM%20(Mike%20and%20Joe)/"/>
    <hyperlink ref="C350" r:id="rId350" display="https://youtu.be/SY_91nXj6N8"/>
    <hyperlink ref="F350" r:id="rId2" display="https://files.afu.se/Downloads/Transcripts/OBDM%20(Mike%20and%20Joe)/"/>
    <hyperlink ref="C351" r:id="rId351" display="https://youtu.be/ucDTrm5neZ0"/>
    <hyperlink ref="F351" r:id="rId2" display="https://files.afu.se/Downloads/Transcripts/OBDM%20(Mike%20and%20Joe)/"/>
    <hyperlink ref="C352" r:id="rId352" display="https://youtu.be/hIIhx-2ijvw"/>
    <hyperlink ref="F352" r:id="rId2" display="https://files.afu.se/Downloads/Transcripts/OBDM%20(Mike%20and%20Joe)/"/>
    <hyperlink ref="C353" r:id="rId353" display="https://youtu.be/7PoAQmBqkV0"/>
    <hyperlink ref="F353" r:id="rId2" display="https://files.afu.se/Downloads/Transcripts/OBDM%20(Mike%20and%20Joe)/"/>
    <hyperlink ref="C354" r:id="rId354" display="https://youtu.be/xoLt8O0xWU4"/>
    <hyperlink ref="F354" r:id="rId2" display="https://files.afu.se/Downloads/Transcripts/OBDM%20(Mike%20and%20Joe)/"/>
    <hyperlink ref="C355" r:id="rId355" display="https://youtu.be/ChWJbj4-ORU"/>
    <hyperlink ref="F355" r:id="rId2" display="https://files.afu.se/Downloads/Transcripts/OBDM%20(Mike%20and%20Joe)/"/>
    <hyperlink ref="C356" r:id="rId356" display="https://youtu.be/g6DHwvZRL38"/>
    <hyperlink ref="F356" r:id="rId2" display="https://files.afu.se/Downloads/Transcripts/OBDM%20(Mike%20and%20Joe)/"/>
    <hyperlink ref="C357" r:id="rId357" display="https://youtu.be/_diU7uG0-JM"/>
    <hyperlink ref="F357" r:id="rId2" display="https://files.afu.se/Downloads/Transcripts/OBDM%20(Mike%20and%20Joe)/"/>
    <hyperlink ref="C358" r:id="rId358" display="https://youtu.be/tShxyr0HPVs"/>
    <hyperlink ref="F358" r:id="rId2" display="https://files.afu.se/Downloads/Transcripts/OBDM%20(Mike%20and%20Joe)/"/>
    <hyperlink ref="C359" r:id="rId359" display="https://youtu.be/muWOQ8J7UrI"/>
    <hyperlink ref="F359" r:id="rId2" display="https://files.afu.se/Downloads/Transcripts/OBDM%20(Mike%20and%20Joe)/"/>
    <hyperlink ref="C360" r:id="rId360" display="https://youtu.be/DZuRVFyherc"/>
    <hyperlink ref="F360" r:id="rId2" display="https://files.afu.se/Downloads/Transcripts/OBDM%20(Mike%20and%20Joe)/"/>
    <hyperlink ref="C361" r:id="rId361" display="https://youtu.be/AJdBaVe9tNw"/>
    <hyperlink ref="F361" r:id="rId2" display="https://files.afu.se/Downloads/Transcripts/OBDM%20(Mike%20and%20Joe)/"/>
    <hyperlink ref="C362" r:id="rId362" display="https://youtu.be/6NxjHnvQANo"/>
    <hyperlink ref="F362" r:id="rId2" display="https://files.afu.se/Downloads/Transcripts/OBDM%20(Mike%20and%20Joe)/"/>
    <hyperlink ref="C363" r:id="rId363" display="https://youtu.be/dVCF2TIIf04"/>
    <hyperlink ref="F363" r:id="rId2" display="https://files.afu.se/Downloads/Transcripts/OBDM%20(Mike%20and%20Joe)/"/>
    <hyperlink ref="C364" r:id="rId364" display="https://youtu.be/hRmSSd0TkQ4"/>
    <hyperlink ref="F364" r:id="rId2" display="https://files.afu.se/Downloads/Transcripts/OBDM%20(Mike%20and%20Joe)/"/>
    <hyperlink ref="C365" r:id="rId365" display="https://youtu.be/jYThB7boIDo"/>
    <hyperlink ref="F365" r:id="rId2" display="https://files.afu.se/Downloads/Transcripts/OBDM%20(Mike%20and%20Joe)/"/>
    <hyperlink ref="C366" r:id="rId366" display="https://youtu.be/pL51fQCKAwQ"/>
    <hyperlink ref="F366" r:id="rId2" display="https://files.afu.se/Downloads/Transcripts/OBDM%20(Mike%20and%20Joe)/"/>
    <hyperlink ref="C367" r:id="rId367" display="https://youtu.be/6xaX1WEXNnU"/>
    <hyperlink ref="F367" r:id="rId2" display="https://files.afu.se/Downloads/Transcripts/OBDM%20(Mike%20and%20Joe)/"/>
    <hyperlink ref="C368" r:id="rId368" display="https://youtu.be/AaH9UPRL884"/>
    <hyperlink ref="F368" r:id="rId2" display="https://files.afu.se/Downloads/Transcripts/OBDM%20(Mike%20and%20Joe)/"/>
    <hyperlink ref="C369" r:id="rId369" display="https://youtu.be/-aghkwrfX7Q"/>
    <hyperlink ref="F369" r:id="rId2" display="https://files.afu.se/Downloads/Transcripts/OBDM%20(Mike%20and%20Joe)/"/>
    <hyperlink ref="C370" r:id="rId370" display="https://youtu.be/K_8Q8KAdaOw"/>
    <hyperlink ref="F370" r:id="rId2" display="https://files.afu.se/Downloads/Transcripts/OBDM%20(Mike%20and%20Joe)/"/>
    <hyperlink ref="C371" r:id="rId371" display="https://youtu.be/Qt8rgGPcyBI"/>
    <hyperlink ref="F371" r:id="rId2" display="https://files.afu.se/Downloads/Transcripts/OBDM%20(Mike%20and%20Joe)/"/>
    <hyperlink ref="C372" r:id="rId372" display="https://youtu.be/WZN5guU371g"/>
    <hyperlink ref="F372" r:id="rId2" display="https://files.afu.se/Downloads/Transcripts/OBDM%20(Mike%20and%20Joe)/"/>
    <hyperlink ref="C373" r:id="rId373" display="https://youtu.be/VUwGFGU9QmA"/>
    <hyperlink ref="F373" r:id="rId2" display="https://files.afu.se/Downloads/Transcripts/OBDM%20(Mike%20and%20Joe)/"/>
    <hyperlink ref="C374" r:id="rId374" display="https://youtu.be/z9di6eLVcog"/>
    <hyperlink ref="F374" r:id="rId2" display="https://files.afu.se/Downloads/Transcripts/OBDM%20(Mike%20and%20Joe)/"/>
    <hyperlink ref="C375" r:id="rId375" display="https://youtu.be/ysT3qlRngsM"/>
    <hyperlink ref="F375" r:id="rId2" display="https://files.afu.se/Downloads/Transcripts/OBDM%20(Mike%20and%20Joe)/"/>
    <hyperlink ref="C376" r:id="rId376" display="https://youtu.be/ZiP2Jt4h-rQ"/>
    <hyperlink ref="F376" r:id="rId2" display="https://files.afu.se/Downloads/Transcripts/OBDM%20(Mike%20and%20Joe)/"/>
    <hyperlink ref="C377" r:id="rId377" display="https://youtu.be/zHIph6Qhhr0"/>
    <hyperlink ref="F377" r:id="rId2" display="https://files.afu.se/Downloads/Transcripts/OBDM%20(Mike%20and%20Joe)/"/>
    <hyperlink ref="C378" r:id="rId378" display="https://youtu.be/PoJu7OLM9aw"/>
    <hyperlink ref="F378" r:id="rId2" display="https://files.afu.se/Downloads/Transcripts/OBDM%20(Mike%20and%20Joe)/"/>
    <hyperlink ref="C379" r:id="rId379" display="https://youtu.be/mNTH4lWryAg"/>
    <hyperlink ref="F379" r:id="rId2" display="https://files.afu.se/Downloads/Transcripts/OBDM%20(Mike%20and%20Joe)/"/>
    <hyperlink ref="C380" r:id="rId380" display="https://youtu.be/wFq3vcylRrs"/>
    <hyperlink ref="F380" r:id="rId2" display="https://files.afu.se/Downloads/Transcripts/OBDM%20(Mike%20and%20Joe)/"/>
    <hyperlink ref="C381" r:id="rId381" display="https://youtu.be/XL6QdgqUQ1E"/>
    <hyperlink ref="F381" r:id="rId2" display="https://files.afu.se/Downloads/Transcripts/OBDM%20(Mike%20and%20Joe)/"/>
    <hyperlink ref="C382" r:id="rId382" display="https://youtu.be/hWyL4QRpPV0"/>
    <hyperlink ref="F382" r:id="rId2" display="https://files.afu.se/Downloads/Transcripts/OBDM%20(Mike%20and%20Joe)/"/>
    <hyperlink ref="C383" r:id="rId383" display="https://youtu.be/KTPXpBX4Bbs"/>
    <hyperlink ref="F383" r:id="rId2" display="https://files.afu.se/Downloads/Transcripts/OBDM%20(Mike%20and%20Joe)/"/>
    <hyperlink ref="C384" r:id="rId384" display="https://youtu.be/DxALJQwsmgQ"/>
    <hyperlink ref="F384" r:id="rId2" display="https://files.afu.se/Downloads/Transcripts/OBDM%20(Mike%20and%20Joe)/"/>
    <hyperlink ref="C385" r:id="rId385" display="https://youtu.be/bieWY1wbfs8"/>
    <hyperlink ref="F385" r:id="rId2" display="https://files.afu.se/Downloads/Transcripts/OBDM%20(Mike%20and%20Joe)/"/>
    <hyperlink ref="C386" r:id="rId386" display="https://youtu.be/FrTBzkiff0E"/>
    <hyperlink ref="F386" r:id="rId2" display="https://files.afu.se/Downloads/Transcripts/OBDM%20(Mike%20and%20Joe)/"/>
    <hyperlink ref="C387" r:id="rId387" display="https://youtu.be/XTf9gOyJnXw"/>
    <hyperlink ref="F387" r:id="rId2" display="https://files.afu.se/Downloads/Transcripts/OBDM%20(Mike%20and%20Joe)/"/>
    <hyperlink ref="C388" r:id="rId388" display="https://youtu.be/pZoEw23NMi0"/>
    <hyperlink ref="F388" r:id="rId2" display="https://files.afu.se/Downloads/Transcripts/OBDM%20(Mike%20and%20Joe)/"/>
    <hyperlink ref="C389" r:id="rId389" display="https://youtu.be/WJUEg5YbyUk"/>
    <hyperlink ref="F389" r:id="rId2" display="https://files.afu.se/Downloads/Transcripts/OBDM%20(Mike%20and%20Joe)/"/>
    <hyperlink ref="C390" r:id="rId390" display="https://youtu.be/8ydYUfQFBZM"/>
    <hyperlink ref="F390" r:id="rId2" display="https://files.afu.se/Downloads/Transcripts/OBDM%20(Mike%20and%20Joe)/"/>
    <hyperlink ref="C391" r:id="rId391" display="https://youtu.be/tNTda2Qd5tQ"/>
    <hyperlink ref="F391" r:id="rId2" display="https://files.afu.se/Downloads/Transcripts/OBDM%20(Mike%20and%20Joe)/"/>
    <hyperlink ref="C392" r:id="rId392" display="https://youtu.be/TpCnLcL0FyM"/>
    <hyperlink ref="F392" r:id="rId2" display="https://files.afu.se/Downloads/Transcripts/OBDM%20(Mike%20and%20Joe)/"/>
    <hyperlink ref="C393" r:id="rId393" display="https://youtu.be/36fitNWd5uM"/>
    <hyperlink ref="F393" r:id="rId2" display="https://files.afu.se/Downloads/Transcripts/OBDM%20(Mike%20and%20Joe)/"/>
    <hyperlink ref="C394" r:id="rId394" display="https://youtu.be/k_4kCd8KAM0"/>
    <hyperlink ref="F394" r:id="rId2" display="https://files.afu.se/Downloads/Transcripts/OBDM%20(Mike%20and%20Joe)/"/>
    <hyperlink ref="C395" r:id="rId395" display="https://youtu.be/TPwumsIBt6A"/>
    <hyperlink ref="F395" r:id="rId2" display="https://files.afu.se/Downloads/Transcripts/OBDM%20(Mike%20and%20Joe)/"/>
    <hyperlink ref="C396" r:id="rId396" display="https://youtu.be/lrWZ_m2404E"/>
    <hyperlink ref="F396" r:id="rId2" display="https://files.afu.se/Downloads/Transcripts/OBDM%20(Mike%20and%20Joe)/"/>
    <hyperlink ref="C397" r:id="rId397" display="https://youtu.be/D3Tltzgogqs"/>
    <hyperlink ref="F397" r:id="rId2" display="https://files.afu.se/Downloads/Transcripts/OBDM%20(Mike%20and%20Joe)/"/>
    <hyperlink ref="C398" r:id="rId398" display="https://youtu.be/VuxTOcV2v5Q"/>
    <hyperlink ref="F398" r:id="rId2" display="https://files.afu.se/Downloads/Transcripts/OBDM%20(Mike%20and%20Joe)/"/>
    <hyperlink ref="C399" r:id="rId399" display="https://youtu.be/7Kl19nG3AiI"/>
    <hyperlink ref="F399" r:id="rId2" display="https://files.afu.se/Downloads/Transcripts/OBDM%20(Mike%20and%20Joe)/"/>
    <hyperlink ref="C400" r:id="rId400" display="https://youtu.be/fSHPNTe_a8E"/>
    <hyperlink ref="F400" r:id="rId2" display="https://files.afu.se/Downloads/Transcripts/OBDM%20(Mike%20and%20Joe)/"/>
    <hyperlink ref="C401" r:id="rId401" display="https://youtu.be/HlVZJxIvUeU"/>
    <hyperlink ref="F401" r:id="rId2" display="https://files.afu.se/Downloads/Transcripts/OBDM%20(Mike%20and%20Joe)/"/>
    <hyperlink ref="C402" r:id="rId402" display="https://youtu.be/GpA2hAt0KO0"/>
    <hyperlink ref="F402" r:id="rId2" display="https://files.afu.se/Downloads/Transcripts/OBDM%20(Mike%20and%20Joe)/"/>
    <hyperlink ref="C403" r:id="rId403" display="https://youtu.be/2oAkamoGqUg"/>
    <hyperlink ref="F403" r:id="rId2" display="https://files.afu.se/Downloads/Transcripts/OBDM%20(Mike%20and%20Joe)/"/>
    <hyperlink ref="C404" r:id="rId404" display="https://youtu.be/a5bnjrRFKHU"/>
    <hyperlink ref="F404" r:id="rId2" display="https://files.afu.se/Downloads/Transcripts/OBDM%20(Mike%20and%20Joe)/"/>
    <hyperlink ref="C405" r:id="rId405" display="https://youtu.be/hMLVFocWXfY"/>
    <hyperlink ref="F405" r:id="rId2" display="https://files.afu.se/Downloads/Transcripts/OBDM%20(Mike%20and%20Joe)/"/>
    <hyperlink ref="C406" r:id="rId406" display="https://youtu.be/HD6iKyL-QpA"/>
    <hyperlink ref="F406" r:id="rId2" display="https://files.afu.se/Downloads/Transcripts/OBDM%20(Mike%20and%20Joe)/"/>
    <hyperlink ref="C407" r:id="rId407" display="https://youtu.be/atrR1ZPGxZ8"/>
    <hyperlink ref="F407" r:id="rId2" display="https://files.afu.se/Downloads/Transcripts/OBDM%20(Mike%20and%20Joe)/"/>
    <hyperlink ref="C408" r:id="rId408" display="https://youtu.be/3KbJv_P3owQ"/>
    <hyperlink ref="F408" r:id="rId2" display="https://files.afu.se/Downloads/Transcripts/OBDM%20(Mike%20and%20Joe)/"/>
    <hyperlink ref="C409" r:id="rId409" display="https://youtu.be/K-3v1NZSV2I"/>
    <hyperlink ref="F409" r:id="rId2" display="https://files.afu.se/Downloads/Transcripts/OBDM%20(Mike%20and%20Joe)/"/>
    <hyperlink ref="C410" r:id="rId410" display="https://youtu.be/Ko0o34ImXec"/>
    <hyperlink ref="F410" r:id="rId2" display="https://files.afu.se/Downloads/Transcripts/OBDM%20(Mike%20and%20Joe)/"/>
    <hyperlink ref="C411" r:id="rId411" display="https://youtu.be/N12IdGMgWsQ"/>
    <hyperlink ref="F411" r:id="rId2" display="https://files.afu.se/Downloads/Transcripts/OBDM%20(Mike%20and%20Joe)/"/>
    <hyperlink ref="C412" r:id="rId412" display="https://youtu.be/Er-leiPnsI0"/>
    <hyperlink ref="F412" r:id="rId2" display="https://files.afu.se/Downloads/Transcripts/OBDM%20(Mike%20and%20Joe)/"/>
    <hyperlink ref="C413" r:id="rId413" display="https://youtu.be/j0uTSX4uNxY"/>
    <hyperlink ref="F413" r:id="rId2" display="https://files.afu.se/Downloads/Transcripts/OBDM%20(Mike%20and%20Joe)/"/>
    <hyperlink ref="C414" r:id="rId414" display="https://youtu.be/uCoV7BczmWs"/>
    <hyperlink ref="F414" r:id="rId2" display="https://files.afu.se/Downloads/Transcripts/OBDM%20(Mike%20and%20Joe)/"/>
    <hyperlink ref="C415" r:id="rId415" display="https://youtu.be/ibVLM5LIqKs"/>
    <hyperlink ref="F415" r:id="rId2" display="https://files.afu.se/Downloads/Transcripts/OBDM%20(Mike%20and%20Joe)/"/>
    <hyperlink ref="C416" r:id="rId416" display="https://youtu.be/lhUM54vYdzQ"/>
    <hyperlink ref="F416" r:id="rId2" display="https://files.afu.se/Downloads/Transcripts/OBDM%20(Mike%20and%20Joe)/"/>
    <hyperlink ref="C417" r:id="rId417" display="https://youtu.be/w3i5ijrXy0g"/>
    <hyperlink ref="F417" r:id="rId2" display="https://files.afu.se/Downloads/Transcripts/OBDM%20(Mike%20and%20Joe)/"/>
    <hyperlink ref="C418" r:id="rId418" display="https://youtu.be/LHunUjiJhj0"/>
    <hyperlink ref="F418" r:id="rId2" display="https://files.afu.se/Downloads/Transcripts/OBDM%20(Mike%20and%20Joe)/"/>
    <hyperlink ref="C419" r:id="rId419" display="https://youtu.be/cf3i2hVaXpM"/>
    <hyperlink ref="F419" r:id="rId2" display="https://files.afu.se/Downloads/Transcripts/OBDM%20(Mike%20and%20Joe)/"/>
    <hyperlink ref="C420" r:id="rId420" display="https://youtu.be/c6Na29qSxds"/>
    <hyperlink ref="F420" r:id="rId2" display="https://files.afu.se/Downloads/Transcripts/OBDM%20(Mike%20and%20Joe)/"/>
    <hyperlink ref="C421" r:id="rId421" display="https://youtu.be/wswwb09ueRE"/>
    <hyperlink ref="F421" r:id="rId2" display="https://files.afu.se/Downloads/Transcripts/OBDM%20(Mike%20and%20Joe)/"/>
    <hyperlink ref="C422" r:id="rId422" display="https://youtu.be/GqAuAlNCe0Y"/>
    <hyperlink ref="F422" r:id="rId2" display="https://files.afu.se/Downloads/Transcripts/OBDM%20(Mike%20and%20Joe)/"/>
    <hyperlink ref="C423" r:id="rId423" display="https://youtu.be/jx60BWMZvzA"/>
    <hyperlink ref="F423" r:id="rId2" display="https://files.afu.se/Downloads/Transcripts/OBDM%20(Mike%20and%20Joe)/"/>
    <hyperlink ref="C424" r:id="rId424" display="https://youtu.be/8_PWzlPHqdI"/>
    <hyperlink ref="F424" r:id="rId2" display="https://files.afu.se/Downloads/Transcripts/OBDM%20(Mike%20and%20Joe)/"/>
    <hyperlink ref="C425" r:id="rId425" display="https://youtu.be/wrnsvGIO--g"/>
    <hyperlink ref="F425" r:id="rId2" display="https://files.afu.se/Downloads/Transcripts/OBDM%20(Mike%20and%20Joe)/"/>
    <hyperlink ref="C426" r:id="rId426" display="https://youtu.be/8pfKnNc24N8"/>
    <hyperlink ref="F426" r:id="rId2" display="https://files.afu.se/Downloads/Transcripts/OBDM%20(Mike%20and%20Joe)/"/>
    <hyperlink ref="C427" r:id="rId427" display="https://youtu.be/tEAZ6xy1ae8"/>
    <hyperlink ref="F427" r:id="rId2" display="https://files.afu.se/Downloads/Transcripts/OBDM%20(Mike%20and%20Joe)/"/>
    <hyperlink ref="C428" r:id="rId428" display="https://youtu.be/H40K1SjadOM"/>
    <hyperlink ref="F428" r:id="rId2" display="https://files.afu.se/Downloads/Transcripts/OBDM%20(Mike%20and%20Joe)/"/>
    <hyperlink ref="C429" r:id="rId429" display="https://youtu.be/kdbUA2T96NQ"/>
    <hyperlink ref="F429" r:id="rId2" display="https://files.afu.se/Downloads/Transcripts/OBDM%20(Mike%20and%20Joe)/"/>
    <hyperlink ref="C430" r:id="rId430" display="https://youtu.be/V6oVVV84c-Q"/>
    <hyperlink ref="F430" r:id="rId2" display="https://files.afu.se/Downloads/Transcripts/OBDM%20(Mike%20and%20Joe)/"/>
    <hyperlink ref="C431" r:id="rId431" display="https://youtu.be/8TGip1YviTA"/>
    <hyperlink ref="F431" r:id="rId2" display="https://files.afu.se/Downloads/Transcripts/OBDM%20(Mike%20and%20Joe)/"/>
    <hyperlink ref="C432" r:id="rId432" display="https://youtu.be/CX_uJhubVrQ"/>
    <hyperlink ref="F432" r:id="rId2" display="https://files.afu.se/Downloads/Transcripts/OBDM%20(Mike%20and%20Joe)/"/>
    <hyperlink ref="C433" r:id="rId433" display="https://youtu.be/TdSLYx-rzYU"/>
    <hyperlink ref="F433" r:id="rId2" display="https://files.afu.se/Downloads/Transcripts/OBDM%20(Mike%20and%20Joe)/"/>
    <hyperlink ref="C434" r:id="rId434" display="https://youtu.be/P3vkEmY-ESI"/>
    <hyperlink ref="F434" r:id="rId2" display="https://files.afu.se/Downloads/Transcripts/OBDM%20(Mike%20and%20Joe)/"/>
    <hyperlink ref="C435" r:id="rId435" display="https://youtu.be/bJJEXawiLcs"/>
    <hyperlink ref="F435" r:id="rId2" display="https://files.afu.se/Downloads/Transcripts/OBDM%20(Mike%20and%20Joe)/"/>
    <hyperlink ref="C436" r:id="rId436" display="https://youtu.be/_O9URtAri5g"/>
    <hyperlink ref="F436" r:id="rId2" display="https://files.afu.se/Downloads/Transcripts/OBDM%20(Mike%20and%20Joe)/"/>
    <hyperlink ref="C437" r:id="rId437" display="https://youtu.be/PctegFMd6sM"/>
    <hyperlink ref="F437" r:id="rId2" display="https://files.afu.se/Downloads/Transcripts/OBDM%20(Mike%20and%20Joe)/"/>
    <hyperlink ref="C438" r:id="rId438" display="https://youtu.be/8MpF3Tw-PDE"/>
    <hyperlink ref="F438" r:id="rId2" display="https://files.afu.se/Downloads/Transcripts/OBDM%20(Mike%20and%20Joe)/"/>
    <hyperlink ref="C439" r:id="rId439" display="https://youtu.be/qsUzADIC00c"/>
    <hyperlink ref="F439" r:id="rId2" display="https://files.afu.se/Downloads/Transcripts/OBDM%20(Mike%20and%20Joe)/"/>
    <hyperlink ref="C440" r:id="rId440" display="https://youtu.be/V-ek6dhB_nM"/>
    <hyperlink ref="F440" r:id="rId2" display="https://files.afu.se/Downloads/Transcripts/OBDM%20(Mike%20and%20Joe)/"/>
    <hyperlink ref="C441" r:id="rId441" display="https://youtu.be/LA60KwruEx0"/>
    <hyperlink ref="F441" r:id="rId2" display="https://files.afu.se/Downloads/Transcripts/OBDM%20(Mike%20and%20Joe)/"/>
    <hyperlink ref="C442" r:id="rId442" display="https://youtu.be/ufvd1POiHAE"/>
    <hyperlink ref="F442" r:id="rId2" display="https://files.afu.se/Downloads/Transcripts/OBDM%20(Mike%20and%20Joe)/"/>
    <hyperlink ref="C443" r:id="rId443" display="https://youtu.be/VIDNIYnuuzI"/>
    <hyperlink ref="F443" r:id="rId2" display="https://files.afu.se/Downloads/Transcripts/OBDM%20(Mike%20and%20Joe)/"/>
    <hyperlink ref="C444" r:id="rId444" display="https://youtu.be/UI06f8t4ROk"/>
    <hyperlink ref="F444" r:id="rId2" display="https://files.afu.se/Downloads/Transcripts/OBDM%20(Mike%20and%20Joe)/"/>
    <hyperlink ref="C445" r:id="rId445" display="https://youtu.be/09xBhhi41_Y"/>
    <hyperlink ref="F445" r:id="rId2" display="https://files.afu.se/Downloads/Transcripts/OBDM%20(Mike%20and%20Joe)/"/>
    <hyperlink ref="C446" r:id="rId446" display="https://youtu.be/inpQwVMubVs"/>
    <hyperlink ref="F446" r:id="rId2" display="https://files.afu.se/Downloads/Transcripts/OBDM%20(Mike%20and%20Joe)/"/>
    <hyperlink ref="C447" r:id="rId447" display="https://youtu.be/Tys25wc0BoA"/>
    <hyperlink ref="F447" r:id="rId2" display="https://files.afu.se/Downloads/Transcripts/OBDM%20(Mike%20and%20Joe)/"/>
    <hyperlink ref="C448" r:id="rId448" display="https://youtu.be/hlu161aKAW8"/>
    <hyperlink ref="F448" r:id="rId2" display="https://files.afu.se/Downloads/Transcripts/OBDM%20(Mike%20and%20Joe)/"/>
    <hyperlink ref="C449" r:id="rId449" display="https://youtu.be/AIRxbtzwyuc"/>
    <hyperlink ref="F449" r:id="rId2" display="https://files.afu.se/Downloads/Transcripts/OBDM%20(Mike%20and%20Joe)/"/>
    <hyperlink ref="C450" r:id="rId450" display="https://youtu.be/U7hZKE_AjKo"/>
    <hyperlink ref="F450" r:id="rId2" display="https://files.afu.se/Downloads/Transcripts/OBDM%20(Mike%20and%20Joe)/"/>
    <hyperlink ref="C451" r:id="rId451" display="https://youtu.be/c1Y8QcXAATc"/>
    <hyperlink ref="F451" r:id="rId2" display="https://files.afu.se/Downloads/Transcripts/OBDM%20(Mike%20and%20Joe)/"/>
    <hyperlink ref="C452" r:id="rId452" display="https://youtu.be/CLEeMRv-TE0"/>
    <hyperlink ref="F452" r:id="rId2" display="https://files.afu.se/Downloads/Transcripts/OBDM%20(Mike%20and%20Joe)/"/>
    <hyperlink ref="C453" r:id="rId453" display="https://youtu.be/l8NHjP9fcdc"/>
    <hyperlink ref="F453" r:id="rId2" display="https://files.afu.se/Downloads/Transcripts/OBDM%20(Mike%20and%20Joe)/"/>
    <hyperlink ref="C454" r:id="rId454" display="https://youtu.be/VIH7b7QRE-o"/>
    <hyperlink ref="F454" r:id="rId2" display="https://files.afu.se/Downloads/Transcripts/OBDM%20(Mike%20and%20Joe)/"/>
    <hyperlink ref="C455" r:id="rId455" display="https://youtu.be/UYNz42EN_f0"/>
    <hyperlink ref="F455" r:id="rId2" display="https://files.afu.se/Downloads/Transcripts/OBDM%20(Mike%20and%20Joe)/"/>
    <hyperlink ref="C456" r:id="rId456" display="https://youtu.be/rVCZUx69PBs"/>
    <hyperlink ref="F456" r:id="rId2" display="https://files.afu.se/Downloads/Transcripts/OBDM%20(Mike%20and%20Joe)/"/>
    <hyperlink ref="C457" r:id="rId457" display="https://youtu.be/Ve20FZYBdYU"/>
    <hyperlink ref="F457" r:id="rId2" display="https://files.afu.se/Downloads/Transcripts/OBDM%20(Mike%20and%20Joe)/"/>
    <hyperlink ref="C458" r:id="rId458" display="https://youtu.be/sAjnFqU1fDs"/>
    <hyperlink ref="F458" r:id="rId2" display="https://files.afu.se/Downloads/Transcripts/OBDM%20(Mike%20and%20Joe)/"/>
    <hyperlink ref="C459" r:id="rId459" display="https://youtu.be/J2JWrEGYV1k"/>
    <hyperlink ref="F459" r:id="rId2" display="https://files.afu.se/Downloads/Transcripts/OBDM%20(Mike%20and%20Joe)/"/>
    <hyperlink ref="C460" r:id="rId460" display="https://youtu.be/2yZezL5UN4M"/>
    <hyperlink ref="F460" r:id="rId2" display="https://files.afu.se/Downloads/Transcripts/OBDM%20(Mike%20and%20Joe)/"/>
    <hyperlink ref="C461" r:id="rId461" display="https://youtu.be/IFvwB_jmYSo"/>
    <hyperlink ref="F461" r:id="rId2" display="https://files.afu.se/Downloads/Transcripts/OBDM%20(Mike%20and%20Joe)/"/>
    <hyperlink ref="C462" r:id="rId462" display="https://youtu.be/CuW7L3gCyEY"/>
    <hyperlink ref="F462" r:id="rId2" display="https://files.afu.se/Downloads/Transcripts/OBDM%20(Mike%20and%20Joe)/"/>
    <hyperlink ref="C463" r:id="rId463" display="https://youtu.be/qtIDNYnWfCs"/>
    <hyperlink ref="F463" r:id="rId2" display="https://files.afu.se/Downloads/Transcripts/OBDM%20(Mike%20and%20Joe)/"/>
    <hyperlink ref="C464" r:id="rId464" display="https://youtu.be/MG0S9ZlbNac"/>
    <hyperlink ref="F464" r:id="rId2" display="https://files.afu.se/Downloads/Transcripts/OBDM%20(Mike%20and%20Joe)/"/>
    <hyperlink ref="C465" r:id="rId465" display="https://youtu.be/GCUZ5AYOzK0"/>
    <hyperlink ref="F465" r:id="rId2" display="https://files.afu.se/Downloads/Transcripts/OBDM%20(Mike%20and%20Joe)/"/>
    <hyperlink ref="C466" r:id="rId466" display="https://youtu.be/3FJPLj3PCJc"/>
    <hyperlink ref="F466" r:id="rId2" display="https://files.afu.se/Downloads/Transcripts/OBDM%20(Mike%20and%20Joe)/"/>
    <hyperlink ref="C467" r:id="rId467" display="https://youtu.be/GM21Knd6atI"/>
    <hyperlink ref="F467" r:id="rId2" display="https://files.afu.se/Downloads/Transcripts/OBDM%20(Mike%20and%20Joe)/"/>
    <hyperlink ref="C468" r:id="rId468" display="https://youtu.be/5w3HFx7yl8w"/>
    <hyperlink ref="F468" r:id="rId2" display="https://files.afu.se/Downloads/Transcripts/OBDM%20(Mike%20and%20Joe)/"/>
    <hyperlink ref="C469" r:id="rId469" display="https://youtu.be/5CRX2EzP0pE"/>
    <hyperlink ref="F469" r:id="rId2" display="https://files.afu.se/Downloads/Transcripts/OBDM%20(Mike%20and%20Joe)/"/>
    <hyperlink ref="C470" r:id="rId470" display="https://youtu.be/p6eUXuSoWBU"/>
    <hyperlink ref="F470" r:id="rId2" display="https://files.afu.se/Downloads/Transcripts/OBDM%20(Mike%20and%20Joe)/"/>
    <hyperlink ref="C471" r:id="rId471" display="https://youtu.be/hmhSlj_teTE"/>
    <hyperlink ref="F471" r:id="rId2" display="https://files.afu.se/Downloads/Transcripts/OBDM%20(Mike%20and%20Joe)/"/>
    <hyperlink ref="C472" r:id="rId472" display="https://youtu.be/dYJmzbFFnNE"/>
    <hyperlink ref="F472" r:id="rId2" display="https://files.afu.se/Downloads/Transcripts/OBDM%20(Mike%20and%20Joe)/"/>
    <hyperlink ref="C473" r:id="rId473" display="https://youtu.be/Dz_hq91-iqQ"/>
    <hyperlink ref="F473" r:id="rId2" display="https://files.afu.se/Downloads/Transcripts/OBDM%20(Mike%20and%20Joe)/"/>
    <hyperlink ref="C474" r:id="rId474" display="https://youtu.be/Bo3nLUmdimQ"/>
    <hyperlink ref="F474" r:id="rId2" display="https://files.afu.se/Downloads/Transcripts/OBDM%20(Mike%20and%20Joe)/"/>
    <hyperlink ref="C475" r:id="rId475" display="https://youtu.be/0twoaRVEg3Q"/>
    <hyperlink ref="F475" r:id="rId2" display="https://files.afu.se/Downloads/Transcripts/OBDM%20(Mike%20and%20Joe)/"/>
    <hyperlink ref="C476" r:id="rId476" display="https://youtu.be/fjI2yEIrk3w"/>
    <hyperlink ref="F476" r:id="rId2" display="https://files.afu.se/Downloads/Transcripts/OBDM%20(Mike%20and%20Joe)/"/>
    <hyperlink ref="C477" r:id="rId477" display="https://youtu.be/7dKCS_W91cs"/>
    <hyperlink ref="F477" r:id="rId2" display="https://files.afu.se/Downloads/Transcripts/OBDM%20(Mike%20and%20Joe)/"/>
    <hyperlink ref="C478" r:id="rId478" display="https://youtu.be/wLfsgimDo9Q"/>
    <hyperlink ref="F478" r:id="rId2" display="https://files.afu.se/Downloads/Transcripts/OBDM%20(Mike%20and%20Joe)/"/>
    <hyperlink ref="C479" r:id="rId479" display="https://youtu.be/b7hIZELCkw0"/>
    <hyperlink ref="F479" r:id="rId2" display="https://files.afu.se/Downloads/Transcripts/OBDM%20(Mike%20and%20Joe)/"/>
    <hyperlink ref="C480" r:id="rId480" display="https://youtu.be/TOH96h-TzeQ"/>
    <hyperlink ref="F480" r:id="rId2" display="https://files.afu.se/Downloads/Transcripts/OBDM%20(Mike%20and%20Joe)/"/>
    <hyperlink ref="C481" r:id="rId481" display="https://youtu.be/WS-SoQPV4fY"/>
    <hyperlink ref="F481" r:id="rId2" display="https://files.afu.se/Downloads/Transcripts/OBDM%20(Mike%20and%20Joe)/"/>
    <hyperlink ref="C482" r:id="rId482" display="https://youtu.be/8fEMCwC8980"/>
    <hyperlink ref="F482" r:id="rId2" display="https://files.afu.se/Downloads/Transcripts/OBDM%20(Mike%20and%20Joe)/"/>
    <hyperlink ref="C483" r:id="rId483" display="https://youtu.be/m4VRjOHQqyg"/>
    <hyperlink ref="F483" r:id="rId2" display="https://files.afu.se/Downloads/Transcripts/OBDM%20(Mike%20and%20Joe)/"/>
    <hyperlink ref="C484" r:id="rId484" display="https://youtu.be/_QhaDt0gQe8"/>
    <hyperlink ref="F484" r:id="rId2" display="https://files.afu.se/Downloads/Transcripts/OBDM%20(Mike%20and%20Joe)/"/>
    <hyperlink ref="C485" r:id="rId485" display="https://youtu.be/IPlUjhpkeco"/>
    <hyperlink ref="F485" r:id="rId2" display="https://files.afu.se/Downloads/Transcripts/OBDM%20(Mike%20and%20Joe)/"/>
    <hyperlink ref="C486" r:id="rId486" display="https://youtu.be/0luzY1-zwrA"/>
    <hyperlink ref="F486" r:id="rId2" display="https://files.afu.se/Downloads/Transcripts/OBDM%20(Mike%20and%20Joe)/"/>
    <hyperlink ref="C487" r:id="rId487" display="https://youtu.be/ngtkYLRSNxc"/>
    <hyperlink ref="F487" r:id="rId2" display="https://files.afu.se/Downloads/Transcripts/OBDM%20(Mike%20and%20Joe)/"/>
    <hyperlink ref="C488" r:id="rId488" display="https://youtu.be/DVp4mf7z1Z8"/>
    <hyperlink ref="F488" r:id="rId2" display="https://files.afu.se/Downloads/Transcripts/OBDM%20(Mike%20and%20Joe)/"/>
    <hyperlink ref="C489" r:id="rId489" display="https://youtu.be/0FMICwte0oc"/>
    <hyperlink ref="F489" r:id="rId2" display="https://files.afu.se/Downloads/Transcripts/OBDM%20(Mike%20and%20Joe)/"/>
    <hyperlink ref="C490" r:id="rId490" display="https://youtu.be/hT3ah8kUe1c"/>
    <hyperlink ref="F490" r:id="rId2" display="https://files.afu.se/Downloads/Transcripts/OBDM%20(Mike%20and%20Joe)/"/>
    <hyperlink ref="C491" r:id="rId491" display="https://youtu.be/F2_3Eflpzbs"/>
    <hyperlink ref="F491" r:id="rId2" display="https://files.afu.se/Downloads/Transcripts/OBDM%20(Mike%20and%20Joe)/"/>
    <hyperlink ref="C492" r:id="rId492" display="https://youtu.be/cmmfGUnXjNc"/>
    <hyperlink ref="F492" r:id="rId2" display="https://files.afu.se/Downloads/Transcripts/OBDM%20(Mike%20and%20Joe)/"/>
    <hyperlink ref="C493" r:id="rId493" display="https://youtu.be/lYFfyF9OJSs"/>
    <hyperlink ref="F493" r:id="rId2" display="https://files.afu.se/Downloads/Transcripts/OBDM%20(Mike%20and%20Joe)/"/>
    <hyperlink ref="C494" r:id="rId494" display="https://youtu.be/Cf83FK_suEo"/>
    <hyperlink ref="F494" r:id="rId2" display="https://files.afu.se/Downloads/Transcripts/OBDM%20(Mike%20and%20Joe)/"/>
    <hyperlink ref="C495" r:id="rId495" display="https://youtu.be/YnN7VIFY4-o"/>
    <hyperlink ref="F495" r:id="rId2" display="https://files.afu.se/Downloads/Transcripts/OBDM%20(Mike%20and%20Joe)/"/>
    <hyperlink ref="C496" r:id="rId496" display="https://youtu.be/dCCFY66Z-ng"/>
    <hyperlink ref="F496" r:id="rId2" display="https://files.afu.se/Downloads/Transcripts/OBDM%20(Mike%20and%20Joe)/"/>
    <hyperlink ref="C497" r:id="rId497" display="https://youtu.be/WD-6SUCnkLU"/>
    <hyperlink ref="F497" r:id="rId2" display="https://files.afu.se/Downloads/Transcripts/OBDM%20(Mike%20and%20Joe)/"/>
    <hyperlink ref="C498" r:id="rId498" display="https://youtu.be/AKlT2S4rrxk"/>
    <hyperlink ref="F498" r:id="rId2" display="https://files.afu.se/Downloads/Transcripts/OBDM%20(Mike%20and%20Joe)/"/>
    <hyperlink ref="C499" r:id="rId499" display="https://youtu.be/riwHMZ-2uGQ"/>
    <hyperlink ref="F499" r:id="rId2" display="https://files.afu.se/Downloads/Transcripts/OBDM%20(Mike%20and%20Joe)/"/>
    <hyperlink ref="C500" r:id="rId500" display="https://youtu.be/Wmyu-Y_e2Nc"/>
    <hyperlink ref="F500" r:id="rId2" display="https://files.afu.se/Downloads/Transcripts/OBDM%20(Mike%20and%20Joe)/"/>
    <hyperlink ref="C501" r:id="rId501" display="https://youtu.be/cmklvcLYhVs"/>
    <hyperlink ref="F501" r:id="rId2" display="https://files.afu.se/Downloads/Transcripts/OBDM%20(Mike%20and%20Joe)/"/>
    <hyperlink ref="C502" r:id="rId502" display="https://youtu.be/TQHNLupCFAA"/>
    <hyperlink ref="F502" r:id="rId2" display="https://files.afu.se/Downloads/Transcripts/OBDM%20(Mike%20and%20Joe)/"/>
    <hyperlink ref="C503" r:id="rId503" display="https://youtu.be/J0v5DmnHg34"/>
    <hyperlink ref="F503" r:id="rId2" display="https://files.afu.se/Downloads/Transcripts/OBDM%20(Mike%20and%20Joe)/"/>
    <hyperlink ref="C504" r:id="rId504" display="https://youtu.be/AbDHaci24tM"/>
    <hyperlink ref="F504" r:id="rId2" display="https://files.afu.se/Downloads/Transcripts/OBDM%20(Mike%20and%20Joe)/"/>
    <hyperlink ref="C505" r:id="rId505" display="https://youtu.be/XCeZI9nqzJA"/>
    <hyperlink ref="F505" r:id="rId2" display="https://files.afu.se/Downloads/Transcripts/OBDM%20(Mike%20and%20Joe)/"/>
    <hyperlink ref="C506" r:id="rId506" display="https://youtu.be/W6YKN0Y4SKY"/>
    <hyperlink ref="F506" r:id="rId2" display="https://files.afu.se/Downloads/Transcripts/OBDM%20(Mike%20and%20Joe)/"/>
    <hyperlink ref="C507" r:id="rId507" display="https://youtu.be/C_fYYbPOtDU"/>
    <hyperlink ref="F507" r:id="rId2" display="https://files.afu.se/Downloads/Transcripts/OBDM%20(Mike%20and%20Joe)/"/>
    <hyperlink ref="C508" r:id="rId508" display="https://youtu.be/TsJGtUmCN3g"/>
    <hyperlink ref="F508" r:id="rId2" display="https://files.afu.se/Downloads/Transcripts/OBDM%20(Mike%20and%20Joe)/"/>
    <hyperlink ref="C509" r:id="rId509" display="https://youtu.be/8dxgrs6l-wI"/>
    <hyperlink ref="F509" r:id="rId2" display="https://files.afu.se/Downloads/Transcripts/OBDM%20(Mike%20and%20Joe)/"/>
    <hyperlink ref="C510" r:id="rId510" display="https://youtu.be/h_v6Zjh88a4"/>
    <hyperlink ref="F510" r:id="rId2" display="https://files.afu.se/Downloads/Transcripts/OBDM%20(Mike%20and%20Joe)/"/>
    <hyperlink ref="C511" r:id="rId511" display="https://youtu.be/58b7RWpYKMQ"/>
    <hyperlink ref="F511" r:id="rId2" display="https://files.afu.se/Downloads/Transcripts/OBDM%20(Mike%20and%20Joe)/"/>
    <hyperlink ref="C512" r:id="rId512" display="https://youtu.be/tjdDDKntHKI"/>
    <hyperlink ref="F512" r:id="rId2" display="https://files.afu.se/Downloads/Transcripts/OBDM%20(Mike%20and%20Joe)/"/>
    <hyperlink ref="C513" r:id="rId513" display="https://youtu.be/0rqQjZ-nQPk"/>
    <hyperlink ref="F513" r:id="rId2" display="https://files.afu.se/Downloads/Transcripts/OBDM%20(Mike%20and%20Joe)/"/>
    <hyperlink ref="C514" r:id="rId514" display="https://youtu.be/0MZV59uG_II"/>
    <hyperlink ref="F514" r:id="rId2" display="https://files.afu.se/Downloads/Transcripts/OBDM%20(Mike%20and%20Joe)/"/>
    <hyperlink ref="C515" r:id="rId515" display="https://youtu.be/j3IFAwPruSw"/>
    <hyperlink ref="F515" r:id="rId2" display="https://files.afu.se/Downloads/Transcripts/OBDM%20(Mike%20and%20Joe)/"/>
    <hyperlink ref="C516" r:id="rId516" display="https://youtu.be/csaH7bpjd-8"/>
    <hyperlink ref="F516" r:id="rId2" display="https://files.afu.se/Downloads/Transcripts/OBDM%20(Mike%20and%20Joe)/"/>
    <hyperlink ref="C517" r:id="rId517" display="https://youtu.be/4ibinXCYuiU"/>
    <hyperlink ref="F517" r:id="rId2" display="https://files.afu.se/Downloads/Transcripts/OBDM%20(Mike%20and%20Joe)/"/>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2023-06-27T07:03:00Z</dcterms:created>
  <dcterms:modified xsi:type="dcterms:W3CDTF">2023-06-27T07:42:55Z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79B651BCD99F47B4802EBFEE09EDD4D7</vt:lpwstr>
  </property>
  <property fmtid="{D5CDD505-2E9C-101B-9397-08002B2CF9AE}" pid="3" name="KSOProductBuildVer">
    <vt:lpwstr>2057-11.2.0.11417</vt:lpwstr>
  </property>
</Properties>
</file>